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5"/>
  </bookViews>
  <sheets>
    <sheet name="ZZK" sheetId="1" r:id="rId1"/>
    <sheet name="K1" sheetId="2" r:id="rId2"/>
    <sheet name="K2" sheetId="3" r:id="rId3"/>
    <sheet name="K3" sheetId="4" r:id="rId4"/>
    <sheet name="K4" sheetId="5" r:id="rId5"/>
    <sheet name="K5" sheetId="6" r:id="rId6"/>
  </sheets>
  <definedNames>
    <definedName name="_xlnm.Print_Area" localSheetId="1">'K1'!$A$1:$G$36</definedName>
    <definedName name="_xlnm.Print_Area" localSheetId="2">'K2'!$A$1:$G$107</definedName>
    <definedName name="_xlnm.Print_Area" localSheetId="3">'K3'!$A$1:$G$114</definedName>
    <definedName name="_xlnm.Print_Area" localSheetId="4">'K4'!$A$1:$G$52</definedName>
    <definedName name="_xlnm.Print_Area" localSheetId="5">'K5'!$A$1:$G$36</definedName>
    <definedName name="_xlnm.Print_Area" localSheetId="0">'ZZK'!$A$1:$F$36</definedName>
  </definedNames>
  <calcPr fullCalcOnLoad="1"/>
</workbook>
</file>

<file path=xl/sharedStrings.xml><?xml version="1.0" encoding="utf-8"?>
<sst xmlns="http://schemas.openxmlformats.org/spreadsheetml/2006/main" count="1280" uniqueCount="665">
  <si>
    <t>Lp.</t>
  </si>
  <si>
    <t>Podstawa</t>
  </si>
  <si>
    <t>Opis</t>
  </si>
  <si>
    <t>Ilość</t>
  </si>
  <si>
    <t>Cena jedn.</t>
  </si>
  <si>
    <t>Wartość</t>
  </si>
  <si>
    <t>1 d.1</t>
  </si>
  <si>
    <t>KNR 2-25 0309-01</t>
  </si>
  <si>
    <t>Pelne ogrodzenia z blachy fałdowej ocynkowanej trapezowej na słupkach stalowych - budowa</t>
  </si>
  <si>
    <t>m2</t>
  </si>
  <si>
    <t>2 d.1</t>
  </si>
  <si>
    <t>KNR 2-25 0309-02</t>
  </si>
  <si>
    <t>Pelne ogrodzenia z blachy fałdowej ocynkowanej trapezowej na słupkach stalowych - rozebranie</t>
  </si>
  <si>
    <t>3 d.1</t>
  </si>
  <si>
    <t>KNR 2-25 0316-02</t>
  </si>
  <si>
    <t>Furtki wejściowe z desek niestruganych na styk ze słupkami drewnianymi - budowa</t>
  </si>
  <si>
    <t>4 d.1</t>
  </si>
  <si>
    <t>KNR 2-25 0317-02</t>
  </si>
  <si>
    <t>Furtki wejściowe z desek niestruganych na styk ze słupkami drewnianymi - rozebranie</t>
  </si>
  <si>
    <t>5 d.1</t>
  </si>
  <si>
    <t>TZKNC N-K/VI 1/4-d</t>
  </si>
  <si>
    <t>Usuwanie z powierzchni kamienia zaprawy cementowej - kamień nieporowaty - granit i podobne</t>
  </si>
  <si>
    <t>dm2</t>
  </si>
  <si>
    <t>6 d.1</t>
  </si>
  <si>
    <t>KNR-W 4-01 1410-01 analogia</t>
  </si>
  <si>
    <t>Reperacja okładziny kamiennej cokołów, ścian i pilastrów zewnętrznych o powierzchni do 1.0 m2(wykucie pojedyńczych kamieni w mscach uszkodzonych i ponowne wmurowanie)</t>
  </si>
  <si>
    <t>7 d.1</t>
  </si>
  <si>
    <t xml:space="preserve"> wycena indywidualna</t>
  </si>
  <si>
    <t>Oczyszczenie powierzchni cokołu poprzez mechaniczne piaskowanie</t>
  </si>
  <si>
    <t>8 d.1</t>
  </si>
  <si>
    <t>9 d.1</t>
  </si>
  <si>
    <t>Uzupełnienie spoin zaprawą cementową-naprawa pęknięć muru z kamienia</t>
  </si>
  <si>
    <t>10 d.1</t>
  </si>
  <si>
    <t>Skucie starych spoin z cokołu i uzupełnienie spoin zaprawą cementową</t>
  </si>
  <si>
    <t>11 d.1</t>
  </si>
  <si>
    <t>TZKNC N-K/VI 1/2-d</t>
  </si>
  <si>
    <t>Mycie powierzchni roztworami detergentów bez względu na ilość powtórzeń - kamień nieporowaty - granit i podobne</t>
  </si>
  <si>
    <t>12 d.1</t>
  </si>
  <si>
    <t>TZKNC N-K/VI 2/3-a</t>
  </si>
  <si>
    <t>Hydrofobizacja powierzchniowa kamienia.</t>
  </si>
  <si>
    <t>13 d.1</t>
  </si>
  <si>
    <t>KNR 2-31 0808-02 analogia</t>
  </si>
  <si>
    <t>Rozebranie rolki z kostki kamiennej rzędowej na styku cokołu z chodnikiem</t>
  </si>
  <si>
    <t>m</t>
  </si>
  <si>
    <t>14 d.1</t>
  </si>
  <si>
    <t>KNR-W 4-01 0705-02</t>
  </si>
  <si>
    <t>Wykonanie pasów tynków zwykłych kat.III o szer. do 20 cm na murach z cegieł lub ścianach z betonu -bezpośrednio przy cokole kamiennym</t>
  </si>
  <si>
    <t>15 d.1</t>
  </si>
  <si>
    <t>KNR 2-31 0305-01 analogia</t>
  </si>
  <si>
    <t>Uzupełnienie styku cokołu z chodnikiem z kostki kamiennej o wysokości 10 cm -rozbiórkowa</t>
  </si>
  <si>
    <t>16 d.1</t>
  </si>
  <si>
    <t>KNR-W 4-01 1401-04</t>
  </si>
  <si>
    <t>Rozbiórka ścian z kamienia - rozbiórka stopnia kamiennego przy drzwiach zew.elew.zachdniej</t>
  </si>
  <si>
    <t>17 d.1</t>
  </si>
  <si>
    <t>KNR-W 4-01 0212-01</t>
  </si>
  <si>
    <t>Ręczna rozbiórka elementów konstrukcji betonowych niezbrojonych o grubości do 15 cm</t>
  </si>
  <si>
    <t>m3</t>
  </si>
  <si>
    <t>18 d.1</t>
  </si>
  <si>
    <t>KNR-W 4-01 1406-01 analogia</t>
  </si>
  <si>
    <t>Ponowny montaż stopnia kamiennego</t>
  </si>
  <si>
    <t>19 d.1</t>
  </si>
  <si>
    <t>KNR-W 4-01 0308-04</t>
  </si>
  <si>
    <t>Naprawienie uszkodzonych w murze powierzchni do 0.25 m2-po montażu stopnia</t>
  </si>
  <si>
    <t>szt.</t>
  </si>
  <si>
    <t>20 d.1</t>
  </si>
  <si>
    <t>KNR 4-01 0212-01</t>
  </si>
  <si>
    <t>Rozbiórka elementów konstrukcji betonowych niezbrojonych o grubości do 15 cm-rozbiórka podestu schodów  do piwnicy</t>
  </si>
  <si>
    <t>21 d.1</t>
  </si>
  <si>
    <t>KNR-W 4-01 0707-02</t>
  </si>
  <si>
    <t>Wykonanie tynków uzupełniających zwykłych kat.III na murach na podłożu z cegieł lub betonowym po obmurowanych końcach stopnia</t>
  </si>
  <si>
    <t>22 d.1</t>
  </si>
  <si>
    <t>KNR-W 4-01 1202-08</t>
  </si>
  <si>
    <t>Zeskrobanie i zmycie starej farby w dolnej cz.portalu wejścia głównego</t>
  </si>
  <si>
    <t>23 d.1</t>
  </si>
  <si>
    <t>KNR-W 4-01 0708-03</t>
  </si>
  <si>
    <t>Wykonanie tynków zwykłych wewnętrznych kat.III z zaprawy cem.-wap. na ościeżach szer. do 30 cm</t>
  </si>
  <si>
    <t>24 d.1</t>
  </si>
  <si>
    <t>KNR K-04 0202-02</t>
  </si>
  <si>
    <t>Dwukrotne malowanie powierzchni zewnętrznych tynków gładkich bez gruntowania</t>
  </si>
  <si>
    <t>25 d.1</t>
  </si>
  <si>
    <t>NNRNKB 202 2810-05</t>
  </si>
  <si>
    <t>Okładziny podokienników zewnętrznych z płytek klinkierowych na zaprawie klejowej o grub.warstwy 5 mm</t>
  </si>
  <si>
    <t>26 d.1</t>
  </si>
  <si>
    <t>NNRNKB 202 1130-01</t>
  </si>
  <si>
    <t>(z.VII) Warstwy wyrównujące i wygładzające z zaprawy samopoziomującej gr. 5 mm wykonywane w pomieszczeniach o pow. do 8 m2</t>
  </si>
  <si>
    <t>27 d.1</t>
  </si>
  <si>
    <t>KNR 4-01 0108-09</t>
  </si>
  <si>
    <t>Wywiezienie gruzu spryzmowanego samochodami skrzyniowymi na odległość do 1 km</t>
  </si>
  <si>
    <t>28 d.1</t>
  </si>
  <si>
    <t>KNR 4-01 0108-10</t>
  </si>
  <si>
    <t>Wywiezienie gruzu spryzmowanego samochodami skrzyniowymi - za każdy następny 1 km Krotność = 4</t>
  </si>
  <si>
    <t>KNR 2-25 0314-07</t>
  </si>
  <si>
    <t>Bramy wjazdowe z desek zbijanych na styk ze słupkami przybramowymi drewnianymi - budowa</t>
  </si>
  <si>
    <t>KNR 2-25 0315-08</t>
  </si>
  <si>
    <t>Bramy wjazdowe z desek zbijanych na styk ze słupkami przybramowymi metalowymi - rozebranie</t>
  </si>
  <si>
    <t>KNR 2-25 0206-01</t>
  </si>
  <si>
    <t>Zadaszenia drewniane nie osłonięte ścianami bocznymi - budowa</t>
  </si>
  <si>
    <t>KNR 2-25 0206-02</t>
  </si>
  <si>
    <t>Zadaszenia drewniane nie osłonięte ścianami bocznymi - rozebranie</t>
  </si>
  <si>
    <t>9 d.2</t>
  </si>
  <si>
    <t>KNR 2-02 1610-01</t>
  </si>
  <si>
    <t>Rusztowania ramowe przyścienne RR - 1/30 wysokości do 10 m</t>
  </si>
  <si>
    <t>10 d.2</t>
  </si>
  <si>
    <t>KNR 4-01 0701-05</t>
  </si>
  <si>
    <t>Odbicie tynków zewnętrznych z zaprawy cementowo-wapiennej na ścianach, filarach, pilastrach o powierzchni odbicia ponad 5 m2</t>
  </si>
  <si>
    <t>11 d.2</t>
  </si>
  <si>
    <t>KNR K-04 0101-01 analogia</t>
  </si>
  <si>
    <t>Przygotowanie podłoża - oczyszczenie i zmycie-pozostałej farby z elewacji</t>
  </si>
  <si>
    <t>12 d.2</t>
  </si>
  <si>
    <t>KNR 4-01 0728-03</t>
  </si>
  <si>
    <t>Uzupełnienie tynków zewnętrznych cementowych kat. III o podłożach z z cegły, pustaków, gazo-i pianobetonów ( do 5 m2 w 1 miejscu )</t>
  </si>
  <si>
    <t>13 d.2</t>
  </si>
  <si>
    <t>KNR 4-01 0707-05 analogia</t>
  </si>
  <si>
    <t>Wykonanie tynków uzupełniających zwykłych kat. III na murach na podłożu z cegieł lub betonowym na stykach murów z ościeżnicami, opaskami, listwami -naprawa rys w elewacji</t>
  </si>
  <si>
    <t>14 d.2</t>
  </si>
  <si>
    <t>KNR 4-01 0706-01 analogia</t>
  </si>
  <si>
    <t>Wykonanie tynku zwykłego kat. III z zaprawy cementowo-wapiennej w miejscach-na pliastrach,ryzalitach i ościeżach- o powierzchni 1 miejsca do 0.10 m2</t>
  </si>
  <si>
    <t>15 d.2</t>
  </si>
  <si>
    <t>Wykonanie tynków uzupełniających zwykłych kat. III na murach na podłożu z cegieł -naprawa rys w elewacji poprzez ich rozkucie i wstawienie prętów fi 4,5 mm</t>
  </si>
  <si>
    <t>16 d.2</t>
  </si>
  <si>
    <t>Oczyszczenie ze starej farby,zmycie powierzchni,wyrównanie szpachlówkami mineralnymi powierzchni wszystkich elementów ozdobnego portalu przy wejściu głównym</t>
  </si>
  <si>
    <t>szt</t>
  </si>
  <si>
    <t>17 d.2</t>
  </si>
  <si>
    <t xml:space="preserve">  kalk. własna</t>
  </si>
  <si>
    <t>Czyszczenie z rdzy balustrad</t>
  </si>
  <si>
    <t>18 d.2</t>
  </si>
  <si>
    <t>KNR 4-01 1212-08</t>
  </si>
  <si>
    <t>Dwukrotne malowanie farbą chlorokauczukową krat i balustrad z prętów i kształtowników</t>
  </si>
  <si>
    <t>19 d.2</t>
  </si>
  <si>
    <t>KNR K-04 0103-07</t>
  </si>
  <si>
    <t>Wykonanie warstwy zbrojącej - zatapianie jednej warstwy siatki na ścianach</t>
  </si>
  <si>
    <t>20 d.2</t>
  </si>
  <si>
    <t>KNR K-04 0104-01</t>
  </si>
  <si>
    <t>Ochrona narożników wypukłych prostych kątownikiem</t>
  </si>
  <si>
    <t>21 d.2</t>
  </si>
  <si>
    <t>TZKNBK VIII 02-60 analogia</t>
  </si>
  <si>
    <t>Tynk zewn.szlachet.gładzony na gotowym podkładzie z wierzch.warstwą z zapr.szlachet.z przyg.zapr.na ścianach płaskich</t>
  </si>
  <si>
    <t>22 d.2</t>
  </si>
  <si>
    <t>KNR K-04 0103-09</t>
  </si>
  <si>
    <t>Wykonanie warstwy zbrojącej - zatapianie jednej warstwy siatki na pilastrach,gzymsach i tympanonie</t>
  </si>
  <si>
    <t>23 d.2</t>
  </si>
  <si>
    <t>Tynk zewn.szlachet.gładzony na gotowym podkładzie z wierzch.warstwą z zapr.szlachet.z przyg.zapr.-jw</t>
  </si>
  <si>
    <t>24 d.2</t>
  </si>
  <si>
    <t>KNR-W 2-02 0516-02</t>
  </si>
  <si>
    <t>Obróbki przy szerokości w rozwinięciu ponad 25 cm - z blachy miedzianej-elementy gzymsów nadokiennych</t>
  </si>
  <si>
    <t>25 d.2</t>
  </si>
  <si>
    <t>Oczyszczenie ze starej farby,zmycie powierzchni,wyrównanie szpachlówkami mineralnymi powierzchni wszystkich elementów gzymsów  nadokiennych</t>
  </si>
  <si>
    <t>26 d.2</t>
  </si>
  <si>
    <t>Hydrofobizacja powierzchniowa tynków elewacji</t>
  </si>
  <si>
    <t>27 d.2</t>
  </si>
  <si>
    <t>28 d.2</t>
  </si>
  <si>
    <t>Dwukrotne malowanie powierzchni zewnętrznych tynków gładkich bez gruntowania-pasów,gzymsów i ościeży</t>
  </si>
  <si>
    <t>29 d.2</t>
  </si>
  <si>
    <t>KNNR 3 0702-06</t>
  </si>
  <si>
    <t>Wykucie z muru i wstawienie nowych drzwi zewnętrznych klepkowych w skrzydle zachodnim</t>
  </si>
  <si>
    <t>30 d.2</t>
  </si>
  <si>
    <t>KNR 4-01 0212-02</t>
  </si>
  <si>
    <t>Rozbiórka elementów konstrukcji betonowych niezbrojonych o grubości ponad 15 cm-rozbiórka spocznika bet.  przy drzwiach w cz.zach.</t>
  </si>
  <si>
    <t>31 d.2</t>
  </si>
  <si>
    <t>Rozbiórka elementów konstrukcji betonowych niezbrojonych o grubości ponad 15 cm-rozbiórka podkładu betonowego  spocznika jw</t>
  </si>
  <si>
    <t>32 d.2</t>
  </si>
  <si>
    <t>KNR 2-02 1101-01</t>
  </si>
  <si>
    <t>Podkłady betonowe na podłożu gruntowym C12/15 gr.10 cm</t>
  </si>
  <si>
    <t>33 d.2</t>
  </si>
  <si>
    <t>KNR 2-02 0604-02</t>
  </si>
  <si>
    <t>Izolacje przeciwwilgociowe dwiema warstwami papy</t>
  </si>
  <si>
    <t>34 d.2</t>
  </si>
  <si>
    <t>KNR 2-02 0218-01</t>
  </si>
  <si>
    <t>Schody - spoczniki betonowe na gotowym podłożu - ręczne układanie betonu- B16/20</t>
  </si>
  <si>
    <t>35 d.2</t>
  </si>
  <si>
    <t>36 d.2</t>
  </si>
  <si>
    <t>37 d.2</t>
  </si>
  <si>
    <t>KNR-W 4-01 0545-03</t>
  </si>
  <si>
    <t>Rozebranie rynny z blachy nadającej się do użytku</t>
  </si>
  <si>
    <t>38 d.2</t>
  </si>
  <si>
    <t>KNR-W 4-01 0528-05</t>
  </si>
  <si>
    <t>Przeróbka,montaż i regulacja haka rynnowego</t>
  </si>
  <si>
    <t>39 d.2</t>
  </si>
  <si>
    <t>KNR-W 2-02 0522-02</t>
  </si>
  <si>
    <t>Rynny dachowe półokrągłe o śr. 15 cm - ponowny montaż z gotowych elementów-materiał inwestora</t>
  </si>
  <si>
    <t>40 d.2</t>
  </si>
  <si>
    <t>KNR-W 4-01 0534-01</t>
  </si>
  <si>
    <t>Wymiana rur spustowych z wykonaniem nowych okrągłych z blachy miedzianej o średnicy do 12 cm</t>
  </si>
  <si>
    <t>41 d.2</t>
  </si>
  <si>
    <t>KNR 4-02 0217-07</t>
  </si>
  <si>
    <t>Wymiana rury żeliwnej z osadnikiem i wyczystkami (nowe wyczystki z herbem Nidzicy)</t>
  </si>
  <si>
    <t>kpl.</t>
  </si>
  <si>
    <t>42 d.2</t>
  </si>
  <si>
    <t>KNR 4-01 0526-01</t>
  </si>
  <si>
    <t>Przeróbka i regulacja sztucerów</t>
  </si>
  <si>
    <t>43 d.2</t>
  </si>
  <si>
    <t>Obróbki przy szerokości w rozwinięciu ponad 25 cm - z blachy miedzianej-elementy gzymsów i pilastrów</t>
  </si>
  <si>
    <t>44 d.2</t>
  </si>
  <si>
    <t>Obróbki przy szerokości w rozwinięciu ponad 25 cm - z blachy miedzianej--okapniki otworó wentylacyjnych</t>
  </si>
  <si>
    <t>45 d.2</t>
  </si>
  <si>
    <t>Demontaż i ponowny montaż tablic, uchwytów,skrzynek</t>
  </si>
  <si>
    <t>46 d.2</t>
  </si>
  <si>
    <t>KNR 2-02 1207-01</t>
  </si>
  <si>
    <t>Balustrady schodowe -pochwyty z rur fi 40 ocynkowanych malowanych proszkowo-balustrady przy wejściu głównym</t>
  </si>
  <si>
    <t>47 d.2</t>
  </si>
  <si>
    <t>Wykonanie cokolika betonowego pod obudowy skrzynek elektrycznych - ręczne układanie betonu</t>
  </si>
  <si>
    <t>48 d.2</t>
  </si>
  <si>
    <t>Rozebranie rolki z kostki kamiennej</t>
  </si>
  <si>
    <t>49 d.2</t>
  </si>
  <si>
    <t>50 d.2</t>
  </si>
  <si>
    <t>51 d.2</t>
  </si>
  <si>
    <t>KNR 4-01 0103-02</t>
  </si>
  <si>
    <t>Wykopy j o powierzchni dna do 2.25 m2 i głębokości do 1.5 m w gruncie kat. III</t>
  </si>
  <si>
    <t>52 d.2</t>
  </si>
  <si>
    <t>TZKNBK XVIm 0104-04</t>
  </si>
  <si>
    <t>Montaż okładziny z kamienia, skrzynek elektrycznych o obw.elem.do 8 m/m2 i grub.do 12 cm</t>
  </si>
  <si>
    <t>53 d.2</t>
  </si>
  <si>
    <t>54 d.2</t>
  </si>
  <si>
    <t>55 d.2</t>
  </si>
  <si>
    <t>56 d.3</t>
  </si>
  <si>
    <t>KNR 4-01 0211-02</t>
  </si>
  <si>
    <t>Skucie nierówności betonu przy głębokości skucia do 1 cm na spodach płyt balkonowych</t>
  </si>
  <si>
    <t>57 d.3</t>
  </si>
  <si>
    <t>KNR 4-01 0205-05 analogia</t>
  </si>
  <si>
    <t>Naprawa podłoża spodu balkonów o powierzchni zniszczonej do 0.5 m2</t>
  </si>
  <si>
    <t>miejsc.</t>
  </si>
  <si>
    <t>58 d.3</t>
  </si>
  <si>
    <t>KNR 4-01 0535-08</t>
  </si>
  <si>
    <t>Rozebranie obróbek blacharskich balkonów itp. z blachy nie nadającej się do użytku</t>
  </si>
  <si>
    <t>59 d.3</t>
  </si>
  <si>
    <t>KNR 4-01 0211-03</t>
  </si>
  <si>
    <t>Skucie warstw skorodowanych betonu przy głębokości skucia do 5 cm na balkonach</t>
  </si>
  <si>
    <t>60 d.3</t>
  </si>
  <si>
    <t>Naprawa podłoża wierzchu płyt  balkonów o powierzchni zniszczonej</t>
  </si>
  <si>
    <t>61 d.3</t>
  </si>
  <si>
    <t>NNRNKB 202 0618-02</t>
  </si>
  <si>
    <t>(z.V) Izolacje przeciwwilgociowe z papy zgrzewalnej o pow.do 5 m2</t>
  </si>
  <si>
    <t>62 d.3</t>
  </si>
  <si>
    <t>Obróbki przy szerokości w rozwinięciu ponad 25 cm - z blachy miedzianej--obróbki balkonów</t>
  </si>
  <si>
    <t>63 d.3</t>
  </si>
  <si>
    <t>KNR 2-02 1102-02</t>
  </si>
  <si>
    <t>Warstwy wyrównawcze  z zaprawy cementowej grubości 20 mm zatarte na gładko-ze spodkiem z dodatkiem środka uszczelniającego</t>
  </si>
  <si>
    <t>64 d.3</t>
  </si>
  <si>
    <t>KNR 2-02 1102-03</t>
  </si>
  <si>
    <t>Warstwy wyrównawcze  z zaprawy cementowej - dodatek lub potrącenie za zmianę grubości o 10 mm Krotność = 3</t>
  </si>
  <si>
    <t>65 d.3</t>
  </si>
  <si>
    <t>Hydrofobizacja powierzchniowa płyt balkonowych</t>
  </si>
  <si>
    <t>66 d.3</t>
  </si>
  <si>
    <t>(z.VI) Okładziny płyt balkonowych z płytek kamionkowych  o wym. 30x30 cm na zaprawie klejowej elastycznej o grub.warstwy 5 mm</t>
  </si>
  <si>
    <t>67 d.3</t>
  </si>
  <si>
    <t>Uszczelnienie masami plastycznymi słupków balustrad</t>
  </si>
  <si>
    <t>68 d.4</t>
  </si>
  <si>
    <t>KNNR 5 0504-02 +wycena indywidualna</t>
  </si>
  <si>
    <t>Oprawy oświetleniowe  przykręcane do elewacji wraz z montażem czujników zmierzchowych</t>
  </si>
  <si>
    <t>69 d.4</t>
  </si>
  <si>
    <t>KNR 2-02 1219-08</t>
  </si>
  <si>
    <t>Uchwyty do flag ze stali nierdzewnej</t>
  </si>
  <si>
    <t>70 d.4</t>
  </si>
  <si>
    <t>KNR 2-02 1219-08 analogia</t>
  </si>
  <si>
    <t>71 d.4</t>
  </si>
  <si>
    <t>Montaż uchwytów do zamocowania oświetlenia ozdobnego w pasie podrynnowym</t>
  </si>
  <si>
    <t>72 d.4</t>
  </si>
  <si>
    <t>Wzmocnienie spoin muru kotwami systemowymi</t>
  </si>
  <si>
    <t>73 d.5.1</t>
  </si>
  <si>
    <t>KNR 4-01 0336-01</t>
  </si>
  <si>
    <t>Wykucie bruzd poziomych 1/4x1/2 ceg. w ścianach z cegieł na zaprawie cementowo-wapiennej</t>
  </si>
  <si>
    <t>74 d.5.1</t>
  </si>
  <si>
    <t>KNR 4-01 0334-07</t>
  </si>
  <si>
    <t>Przebicie otworów w ścianach z cegieł o grub. 1 ceg. na zaprawie cementowo-wapiennej dla ściągów stalowych</t>
  </si>
  <si>
    <t>75 d.5.1</t>
  </si>
  <si>
    <t>KNR 4-01 0313-04 analogia</t>
  </si>
  <si>
    <t>Dostarczenie i obsadzenie ściągów stalowych fi 20 mm wraz z zakotwieniem</t>
  </si>
  <si>
    <t>76 d.5.1</t>
  </si>
  <si>
    <t>KNR 4-01 0308-02</t>
  </si>
  <si>
    <t>Naprawienie uszkodzonych w murze cegieł w ilości do 3 szt.</t>
  </si>
  <si>
    <t>77 d.5.1</t>
  </si>
  <si>
    <t>KNR 4-01 0704-03 analogia</t>
  </si>
  <si>
    <t>Wypełnienie bruzd ze ściągami na ścianach  zaprawą cementową Krotność = 3</t>
  </si>
  <si>
    <t>78 d.5.1</t>
  </si>
  <si>
    <t>KNR 4-01 0705-01</t>
  </si>
  <si>
    <t>Wykonanie pasów tynku zwykłego kat. III o szerokości do 15 cm na murach z cegieł</t>
  </si>
  <si>
    <t>79 d.5.1</t>
  </si>
  <si>
    <t>KNR 2-02 0815-04</t>
  </si>
  <si>
    <t>Wewnętrzne gładzie gipsowe,dwuwarstwowe na ścianach</t>
  </si>
  <si>
    <t>80 d.5.1</t>
  </si>
  <si>
    <t>KNR 2-02 1505-01</t>
  </si>
  <si>
    <t>Dwukrotne malowanie farbami emulsyjnymi powierzchni wewnętrznych - tynków gładkich bez gruntowania</t>
  </si>
  <si>
    <t>81 d.5.2</t>
  </si>
  <si>
    <t>82 d.5.2</t>
  </si>
  <si>
    <t>83 d.5.2</t>
  </si>
  <si>
    <t>84 d.5.2</t>
  </si>
  <si>
    <t>85 d.5.2</t>
  </si>
  <si>
    <t>86 d.5.2</t>
  </si>
  <si>
    <t>87 d.5.2</t>
  </si>
  <si>
    <t>88 d.5.2</t>
  </si>
  <si>
    <t>KNR 4-01 0818-05</t>
  </si>
  <si>
    <t>Zerwanie posadzki z tworzyw sztucznych</t>
  </si>
  <si>
    <t>KNR 4-01 0428-01</t>
  </si>
  <si>
    <t>Rozebranie podłóg ślepych</t>
  </si>
  <si>
    <t>KNR 4-01 0428-04</t>
  </si>
  <si>
    <t>Rozebranie legarów</t>
  </si>
  <si>
    <t>KNR 4-01 0429-02</t>
  </si>
  <si>
    <t>Rozebranie warstw izolacyjnych posadzek</t>
  </si>
  <si>
    <t>KNR 4-01 1214-02</t>
  </si>
  <si>
    <t>Ręczne zeskrobanie rdzy z elementów metalowych o powierzchni ponad 0.5 m2</t>
  </si>
  <si>
    <t>KNR 4-01 1212-29 analogia</t>
  </si>
  <si>
    <t>Miniowanie pasów górnych belek stalowych</t>
  </si>
  <si>
    <t>KNR 4-01 0703-03</t>
  </si>
  <si>
    <t>Umocowanie siatki 'Rabitza' na stopkach -pasach górnych belek</t>
  </si>
  <si>
    <t>KNR 4-01 0704-03</t>
  </si>
  <si>
    <t>Wypełnienie oczek siatki zaprawą cementową</t>
  </si>
  <si>
    <t>KNR 2-02 1102-01</t>
  </si>
  <si>
    <t>Warstwy wyrównawcze pod posadzki z zaprawy cementowej grubości 20 mm -pod izolację p.wilgociową</t>
  </si>
  <si>
    <t>KNR 2-02 0607-02</t>
  </si>
  <si>
    <t>Izolacje przeciwwilgociowe i przeciwwodne z folii polietylenowej Krotność = 2</t>
  </si>
  <si>
    <t>KNR 2-02 0609-03</t>
  </si>
  <si>
    <t>Izolacje cieplne i przeciwdźwiękowe z płyt styropianowych poziome na wierzchu konstrukcji na sucho - jedna warstwa EPS 100 gr.10 cm</t>
  </si>
  <si>
    <t>Warstwy wyrównawcze pod posadzki z zaprawy cementowej grubości 20 mm zatarte na ostro</t>
  </si>
  <si>
    <t>Warstwy wyrównawcze pod posadzki z zaprawy cementowej - dodatek lub potrącenie za zmianę grubości o 10 mm Krotność = 3</t>
  </si>
  <si>
    <t>NNRNKB 202 1130-02</t>
  </si>
  <si>
    <t>(z.VII) Warstwy wyrównujące i wygładzające z zaprawy samopoziomującej gr. 5 mm wykonywane w pomieszczeniach o pow. ponad 8 m2</t>
  </si>
  <si>
    <t>KNR-W 2-02 1123-02</t>
  </si>
  <si>
    <t>Posadzki z wykładzin z tworzyw sztucznych bez warstwy izolacyjnej rulonowe gr.2 mm</t>
  </si>
  <si>
    <t>KNR-W 2-02 1124-04</t>
  </si>
  <si>
    <t>Posadzki - listwy przyścienne z tworzyw sztucznych klejone</t>
  </si>
  <si>
    <t>KNR 4-01 0303-02</t>
  </si>
  <si>
    <t>Uzupełnienie ścianek z cegieł o grub. 1/2 ceg. lub zamurowanie otworów w ścianach na zaprawie cementowo-wapiennej</t>
  </si>
  <si>
    <t>KNR 4-01 0354-05</t>
  </si>
  <si>
    <t>Wykucie z muru ościeżnic drewnianych o powierzchni ponad 2 m2</t>
  </si>
  <si>
    <t>KNR 4-01 0354-04</t>
  </si>
  <si>
    <t>Wykucie z muru ościeżnic drewnianych o powierzchni do 2 m2-okienko podawcze</t>
  </si>
  <si>
    <t>KNR 4-01 0422-01</t>
  </si>
  <si>
    <t>Podstemplowania  stropów</t>
  </si>
  <si>
    <t>KNR 4-01 0313-02</t>
  </si>
  <si>
    <t>Wykonanie przesklepień otworów w ścianach z cegieł z wykuciem bruzd dla belek</t>
  </si>
  <si>
    <t>KNR 4-01 0313-04</t>
  </si>
  <si>
    <t>Wykonanie przesklepień otworów w ścianach z cegieł - dostarczenie i obsadzenie belek stalowych do I NP 180 mm</t>
  </si>
  <si>
    <t>KNR 4-01 0324-04</t>
  </si>
  <si>
    <t>Zamurowanie bruzd poziomych o przekroju 1/2x1/2 ceg. w ścianach z cegieł 'na pełno'</t>
  </si>
  <si>
    <t>KNR 4-01 0705-02</t>
  </si>
  <si>
    <t>Wykonanie pasów tynku zwykłego kat. III o szerokości do 30 cm na murach z cegieł</t>
  </si>
  <si>
    <t>KNR 4-01 0329-03</t>
  </si>
  <si>
    <t>Wykucie otworów w ścianach z cegieł o grub. ponad 1/2ceg. na zaprawie wapiennej lub cementowo-wapiennej dla otworów drzwiowych</t>
  </si>
  <si>
    <t>KNR 4-01 0308-01</t>
  </si>
  <si>
    <t>Naprawienie uszkodzonych w murze cegieł w ilości do 1 szt.</t>
  </si>
  <si>
    <t>29 d.1</t>
  </si>
  <si>
    <t>KNR 4-01 0709-05</t>
  </si>
  <si>
    <t>Uzupełnienie tynków zwykłych wewnętrznych kat. III z zaprawy cementowo-wapiennej o powierzchni do 0.5 m2 na podłożach z cegły</t>
  </si>
  <si>
    <t>30 d.1</t>
  </si>
  <si>
    <t>KNR 4-01 0711-02</t>
  </si>
  <si>
    <t>Uzupełnienie tynków zwykłych wewnętrznych kat. III z zaprawy cementowo-wapiennej na zamurowanych otworach</t>
  </si>
  <si>
    <t>31 d.1</t>
  </si>
  <si>
    <t>KNNR 2 1103-01</t>
  </si>
  <si>
    <t>Montaż skrzydeł drzwiowych wewnętrznych pełnych fabrycznie wykończonych-z okienkiem podawczym (drzwi przeszklone dostarczone przez inwestora)</t>
  </si>
  <si>
    <t>32 d.1</t>
  </si>
  <si>
    <t>KNNR 2 1104-02</t>
  </si>
  <si>
    <t>Montaż ościeżnic drewnianych (ościeżnice dostarczone przez inwestora)</t>
  </si>
  <si>
    <t>33 d.1</t>
  </si>
  <si>
    <t>Wstawienie nowych drzwi wejściowych do pomieszczenia (drzwi dostarczone przez inwestora)</t>
  </si>
  <si>
    <t>34 d.1</t>
  </si>
  <si>
    <t>KNR 4-01 1202-09</t>
  </si>
  <si>
    <t>Zeskrobanie i zmycie starej farby w pomieszczeniach o powierzchni podłogi ponad 5 m2</t>
  </si>
  <si>
    <t>35 d.1</t>
  </si>
  <si>
    <t>KNR K-04 0103-08</t>
  </si>
  <si>
    <t>Wykonanie warstwy zbrojącej - zatapianie jednej warstwy siatki na sufitach</t>
  </si>
  <si>
    <t>36 d.1</t>
  </si>
  <si>
    <t>KNR 2-02 0815-06</t>
  </si>
  <si>
    <t>Wewnętrzne gładzie gipsowe,dwuwarstwowe na sufitach</t>
  </si>
  <si>
    <t>37 d.1</t>
  </si>
  <si>
    <t>Wewnętrzne gładzie gipsowe,dwuwarstwowe na ścianach i ościeżach</t>
  </si>
  <si>
    <t>38 d.1</t>
  </si>
  <si>
    <t>KNR 2-02 1505-04</t>
  </si>
  <si>
    <t>Malowanie farbami emulsyjnymi powierzchni wewnętrznych - podłoży gipsowych z gruntowaniem - dodatek za każde dalsze malowanie</t>
  </si>
  <si>
    <t>39 d.1</t>
  </si>
  <si>
    <t>Wewnętrzne gładzie gipsowe,dwuwarstwowe na tynkach po zamurowanych otworach</t>
  </si>
  <si>
    <t>40 d.1</t>
  </si>
  <si>
    <t>41 d.1</t>
  </si>
  <si>
    <t>KNR 4-01 1215-01 analogia</t>
  </si>
  <si>
    <t>Mycie po robotach malarskich pomieszczeń</t>
  </si>
  <si>
    <t>42 d.1</t>
  </si>
  <si>
    <t>KNR 4-01 0106-05</t>
  </si>
  <si>
    <t>Usunięcie z budynku gruzu</t>
  </si>
  <si>
    <t>43 d.1</t>
  </si>
  <si>
    <t>44 d.1</t>
  </si>
  <si>
    <t>1 d.1.1</t>
  </si>
  <si>
    <t>Skucie nierówności betonu przy głębokości skucia do 5 cm na ścianach -skucie imitacji cokołu</t>
  </si>
  <si>
    <t>2 d.1.1</t>
  </si>
  <si>
    <t>3 d.1.1</t>
  </si>
  <si>
    <t>KNR 2-02 0923-01</t>
  </si>
  <si>
    <t>Spoinowanie ścian zaprawą cementową, niebarwiona</t>
  </si>
  <si>
    <t>4 d.1.1</t>
  </si>
  <si>
    <t>KNR K-04 0101-01</t>
  </si>
  <si>
    <t>Przygotowanie podłoża - oczyszczenie i zmycie pow.ceglanych</t>
  </si>
  <si>
    <t>5 d.1.1</t>
  </si>
  <si>
    <t>KNR 4-01 0104-02</t>
  </si>
  <si>
    <t>Wykopy o ścianach pionowycho głębokości do 1.5 m w gruncie kat. III</t>
  </si>
  <si>
    <t>6 d.1.1</t>
  </si>
  <si>
    <t>KNR 2-02 0603-01</t>
  </si>
  <si>
    <t>Izolacje przeciwwilgociowe powłokowe bitumiczne pionowe - wykonywane na zimno z emulsji asfaltowej - pierwsza warstwa</t>
  </si>
  <si>
    <t>7 d.1.1</t>
  </si>
  <si>
    <t>KNR 2-02 0603-07</t>
  </si>
  <si>
    <t>Izolacje przeciwwilgociowe powłokowe bitumiczne pionowe - wykonywane na zimno z lepiku asfaltowego - pierwsza warstwa</t>
  </si>
  <si>
    <t>8 d.1.1</t>
  </si>
  <si>
    <t>KNR 2-02 0603-08</t>
  </si>
  <si>
    <t>Izolacje przeciwwilgociowe powłokowe bitumiczne pionowe - wykonywane na zimno z lepiku asfaltowego - druga i następna warstwa</t>
  </si>
  <si>
    <t>9 d.1.1</t>
  </si>
  <si>
    <t>KNR-W 2-02 2102-02</t>
  </si>
  <si>
    <t>Okładziny cokołów zewnętrznych o obwodzie elementów do 6 m/m2 i grubości elementów do do 6 cm - skały</t>
  </si>
  <si>
    <t>10 d.1.1</t>
  </si>
  <si>
    <t>Spoinowanie ścian cokołu zaprawą cementową, niebarwiona</t>
  </si>
  <si>
    <t>11 d.1.1</t>
  </si>
  <si>
    <t>Wykonanie pasów tynku zwykłego kat. III o szerokości do 15 cm na murach z cegieł -styk z cokołem</t>
  </si>
  <si>
    <t>12 d.1.1</t>
  </si>
  <si>
    <t>Podkłady betonowe na podłożu gruntowym C8/10 gr.20 cm-pod schody i spoczniki</t>
  </si>
  <si>
    <t>13 d.1.1</t>
  </si>
  <si>
    <t>KNR 2-02 1101-07</t>
  </si>
  <si>
    <t>Podkłady z ubitych materiałów sypkich na podłożu gruntowym</t>
  </si>
  <si>
    <t>14 d.1.1</t>
  </si>
  <si>
    <t>15 d.1.1</t>
  </si>
  <si>
    <t>16 d.1.1</t>
  </si>
  <si>
    <t>17 d.1.1</t>
  </si>
  <si>
    <t>Schody  - stopnie betonowe zewnętrzne i wewnętrzne na gotowym podłożu - ręczne układanie betonu</t>
  </si>
  <si>
    <t>18 d.1.1</t>
  </si>
  <si>
    <t>KNR-W 2-02 2112-01</t>
  </si>
  <si>
    <t>Płyta schodów pełne z elementów prostokątnych na zaprawie cementowo-wapiennej -  gr. 3-5 cm -pow.poziome-granit płomieniowany</t>
  </si>
  <si>
    <t>19 d.1.1</t>
  </si>
  <si>
    <t>KNR-W 2-02 2113-01</t>
  </si>
  <si>
    <t>Stopnie zewnętrzne okładzinowe proste - stopnice grubości 6 cm i szerokości 0,30m</t>
  </si>
  <si>
    <t>20 d.1.1</t>
  </si>
  <si>
    <t>KNR-W 2-02 2113-03</t>
  </si>
  <si>
    <t>Stopnie zewnętrzne okładzinowe proste - podstopnice grubości 6 cm i szerokości do 0.15 m</t>
  </si>
  <si>
    <t>21 d.1.1</t>
  </si>
  <si>
    <t>KNR 2-02 2112-03 analogia</t>
  </si>
  <si>
    <t>Cokoliki okładzinowe granitowe grubości do 2cm - 15 cm wysokości</t>
  </si>
  <si>
    <t>22 d.1.1</t>
  </si>
  <si>
    <t>Przygotowanie podłoża - oczyszczenie i zmycie -pod izolację cieplną scian szczytowych dziedzińca</t>
  </si>
  <si>
    <t>23 d.1.1</t>
  </si>
  <si>
    <t>KNR K-04 0102-01</t>
  </si>
  <si>
    <t>Przyklejenie płyt styropianowych na ścianach EPS 70 gr.12 cm</t>
  </si>
  <si>
    <t>24 d.1.1</t>
  </si>
  <si>
    <t>KNR K-04 0103-02</t>
  </si>
  <si>
    <t>Mocowanie płyt styropianowych za pomocą dybli plastykowych (4 szt/m2) do podłoża z cegły</t>
  </si>
  <si>
    <t>25 d.1.1</t>
  </si>
  <si>
    <t>26 d.1.1</t>
  </si>
  <si>
    <t>KNR K-04 0102-06</t>
  </si>
  <si>
    <t>Przyklejenie płyt styropianowych na ościeżach o szerokości do 30 cm EPS 70 gr.3 cm</t>
  </si>
  <si>
    <t>27 d.1.1</t>
  </si>
  <si>
    <t>28 d.1.1</t>
  </si>
  <si>
    <t>KNR K-04 0107-01</t>
  </si>
  <si>
    <t>Wykonanie tynków silikatowych na gotowym podłożu z zaprawy Silikatynk o uziarnieniu 1,5 mm i fakturze baranek</t>
  </si>
  <si>
    <t>29 d.1.1</t>
  </si>
  <si>
    <t>30 d.1.1</t>
  </si>
  <si>
    <t>31 d.1.1</t>
  </si>
  <si>
    <t>32 d.1.1</t>
  </si>
  <si>
    <t>33 d.1.1</t>
  </si>
  <si>
    <t>34 d.1.1</t>
  </si>
  <si>
    <t>35 d.1.1</t>
  </si>
  <si>
    <t>36 d.1.1</t>
  </si>
  <si>
    <t>37 d.1.1</t>
  </si>
  <si>
    <t>38 d.1.1</t>
  </si>
  <si>
    <t>39 d.1.1</t>
  </si>
  <si>
    <t>Wykonanie warstwy zbrojącej - zatapianie jednej warstwy siatki na pilastrach,gzymsach</t>
  </si>
  <si>
    <t>40 d.1.1</t>
  </si>
  <si>
    <t>41 d.1.1</t>
  </si>
  <si>
    <t>Oczyszczenie ze starej farby,zmycie powierzchni,wyrównanie szpachlówkami mineralnymi powierzchni wszystkich elementów podokienników</t>
  </si>
  <si>
    <t>42 d.1.1</t>
  </si>
  <si>
    <t>43 d.1.1</t>
  </si>
  <si>
    <t>44 d.1.1</t>
  </si>
  <si>
    <t>45 d.1.1</t>
  </si>
  <si>
    <t>Wykucie z muru opodokienników z blachy miedzianej,zmniejszenie ich szerokości o 12 cm,ponowny montaż</t>
  </si>
  <si>
    <t>46 d.1.1</t>
  </si>
  <si>
    <t>Usunięcie z dziedzińca  gruzu i ziemi-poza obręb budynku</t>
  </si>
  <si>
    <t>47 d.1.1</t>
  </si>
  <si>
    <t>48 d.1.1</t>
  </si>
  <si>
    <t>49 d.1.1</t>
  </si>
  <si>
    <t>50 d.1.1</t>
  </si>
  <si>
    <t>51 d.1.1</t>
  </si>
  <si>
    <t>52 d.1.1</t>
  </si>
  <si>
    <t>53 d.1.1</t>
  </si>
  <si>
    <t>54 d.1.1</t>
  </si>
  <si>
    <t>55 d.1.1</t>
  </si>
  <si>
    <t>56 d.1.1</t>
  </si>
  <si>
    <t>57 d.1.2</t>
  </si>
  <si>
    <t>KNR 4-01 0104-02 analogia</t>
  </si>
  <si>
    <t>Wykopy -niwelacja ręczna dziedzińca</t>
  </si>
  <si>
    <t>58 d.1.2</t>
  </si>
  <si>
    <t>59 d.1.2</t>
  </si>
  <si>
    <t>60 d.1.2</t>
  </si>
  <si>
    <t>61 d.1.2</t>
  </si>
  <si>
    <t>Ustawienie i regulacja studzienki odpływowej</t>
  </si>
  <si>
    <t>62 d.1.2</t>
  </si>
  <si>
    <t>KNR 2-31 0105-07</t>
  </si>
  <si>
    <t>Podsypka cementowo-piaskowa z zagęszczeniem mechanicznym - 3 cm grubość warstwy po zagęszczeniu</t>
  </si>
  <si>
    <t>63 d.1.2</t>
  </si>
  <si>
    <t>KNR 2-31 0105-08</t>
  </si>
  <si>
    <t>Podsypka cementowo-piaskowa z zagęszczeniem mechanicznym - za każdy dalszy 1 cm grubość warstwy po zagęszczeniu Krotność = 12</t>
  </si>
  <si>
    <t>64 d.1.2</t>
  </si>
  <si>
    <t>KNR 2-31 0511-03 analogia</t>
  </si>
  <si>
    <t>Nawierzchnie z kostki kamiennej  na podsypce cementowo-piaskowej-kostka materiał inwestora</t>
  </si>
  <si>
    <t>65 d.1.2</t>
  </si>
  <si>
    <t>Ułożenie elementów ozdobnych z kamienia granitowego wokół studzienki odprowadzającej wodę.-kostka granitowa materiał inwestora</t>
  </si>
  <si>
    <t>Wykonanie przesklepień otworów w ścianach z cegieł - dostarczenie i obsadzenie belek stalowych I NP 180 mm</t>
  </si>
  <si>
    <t>Umocowanie siatki 'Rabitza' na stopkach belek</t>
  </si>
  <si>
    <t>KNR 0-19 1023-10 analogia</t>
  </si>
  <si>
    <t>Montaż okien -klapy oddymiającej (szklonej jak pozostałe okna dziedzińca) o pow. do 2.5 m2-z mechanizmem automatycznego otwierania</t>
  </si>
  <si>
    <t>Montaż przewodów sterujących i zasilających klapę oddymiającą</t>
  </si>
  <si>
    <t>KNR 2-02 1505-03</t>
  </si>
  <si>
    <t>Dwukrotne malowanie farbami akrylowymi powierzchni wewnętrznych - podłoży gipsowych z gruntowaniem</t>
  </si>
  <si>
    <t>KNR 4-01 0321-01 analogia</t>
  </si>
  <si>
    <t>Obsadzenie podokienników z konglomeratu do 1.5 w ścianach z cegieł (0,35*1,50)</t>
  </si>
  <si>
    <t>Obróbki przy szerokości w rozwinięciu ponad 25 cm - z blachy miedzianej-parapet zewnętrzny</t>
  </si>
  <si>
    <t>KNR 2-02 1207-05</t>
  </si>
  <si>
    <t>Balustrady z płaskowników stalowych malowane proszkowo na czarno</t>
  </si>
  <si>
    <t>KNR 4-01 0808-08</t>
  </si>
  <si>
    <t>Rozbiórka cokolików-listew cokołowych</t>
  </si>
  <si>
    <t>KNR 4-01 0814-03</t>
  </si>
  <si>
    <t>Uzupełnienie posadzki o powierzchni do 5 m2 w jednym miejscu z deszczułek dębowych lub jesionowych o grubości 22 mm mocowanych na lepik</t>
  </si>
  <si>
    <t>KNR 4-01 0816-06</t>
  </si>
  <si>
    <t>Rozebranie posadzek z deszczułek</t>
  </si>
  <si>
    <t>Zeskrobanie i zmycie starej farby w pomieszczeniach o powierzchni podłogi ponad 5 m2-sufity</t>
  </si>
  <si>
    <t>Zeskrobanie i zmycie starej farby w pomieszczeniach o powierzchni podłogi ponad 5 m2-ściany</t>
  </si>
  <si>
    <t>Wykucie z muru ościeżnic drewnianych o powierzchni do 2 m2</t>
  </si>
  <si>
    <t>Montaż ościeżnic regulowanych</t>
  </si>
  <si>
    <t>Montaż skrzydeł drzwiowych wewnętrznych pełnych fabrycznie wykończonych</t>
  </si>
  <si>
    <t>KNR 4-01 0211-01</t>
  </si>
  <si>
    <t>Skucie nierówności -pozostałości kleju i zaprawy na podłogach</t>
  </si>
  <si>
    <t>KNR 2-02 1118-01</t>
  </si>
  <si>
    <t>Przygotowanie podłoża-pod panele</t>
  </si>
  <si>
    <t>NNRNKB 202 1136-01</t>
  </si>
  <si>
    <t>Posadzki z paneli podłogowych AC 4 gr.8 mm</t>
  </si>
  <si>
    <t>KNR 4-01 0322-02</t>
  </si>
  <si>
    <t>Obsadzenie kratek wentylacyjnych w ścianach z cegieł</t>
  </si>
  <si>
    <t>Jedn. obm.</t>
  </si>
  <si>
    <t>Wartość netto kosztorysu nr 1</t>
  </si>
  <si>
    <t>Wartość netto kosztorysu nr 2</t>
  </si>
  <si>
    <t>Wartość netto kosztorysu nr 3</t>
  </si>
  <si>
    <t>Wartość netto kosztorysu nr 4</t>
  </si>
  <si>
    <t>Wartość netto kosztorysu nr 5</t>
  </si>
  <si>
    <t>ZBIORCZE  ZESTAWIENIE  KOSZTÓW</t>
  </si>
  <si>
    <t xml:space="preserve">Zadanie inwestycyjne: </t>
  </si>
  <si>
    <t>Adres inwestycji:</t>
  </si>
  <si>
    <t>Nr kosztorysu</t>
  </si>
  <si>
    <t xml:space="preserve">Zakres robót </t>
  </si>
  <si>
    <t>1.</t>
  </si>
  <si>
    <t>2.</t>
  </si>
  <si>
    <t>3.</t>
  </si>
  <si>
    <t>4.</t>
  </si>
  <si>
    <t>5.</t>
  </si>
  <si>
    <t>Wartość łączna -netto;</t>
  </si>
  <si>
    <t>zł.</t>
  </si>
  <si>
    <t>Wartość łączna -brutto;</t>
  </si>
  <si>
    <t>Remont cokołu kamiennego w elewacjach zewnętrznych budynku</t>
  </si>
  <si>
    <t>Remont, renowacja i malowanie elewacji zewnętrznych budynku</t>
  </si>
  <si>
    <t>Remont i malowanie oraz elementy wykończeniowe elewacji i cokołu kamiennego dziedzińca. Wykonćzenie dziedzińca wraz z nawierzchnią</t>
  </si>
  <si>
    <t>Remont pomieszczeń punktu obsługi klienta</t>
  </si>
  <si>
    <t>wartość robót , - netto [pln]</t>
  </si>
  <si>
    <t>%</t>
  </si>
  <si>
    <t xml:space="preserve">Podatek VAT </t>
  </si>
  <si>
    <t xml:space="preserve">14.04.2014 r. </t>
  </si>
  <si>
    <t>Nidzica,</t>
  </si>
  <si>
    <t xml:space="preserve"> dnia </t>
  </si>
  <si>
    <t>działka nr 13 i nr 14/2 obręb nr 6, Plac Wolności 1 , 13-100 Nidzica</t>
  </si>
  <si>
    <t>Temat</t>
  </si>
  <si>
    <t>KOSZTORYS NR 1</t>
  </si>
  <si>
    <t>Zadanie</t>
  </si>
  <si>
    <t>KOSZTORYS NR 2</t>
  </si>
  <si>
    <t>KOSZTORYS NR 4</t>
  </si>
  <si>
    <t>KOSZTORYS NR 3</t>
  </si>
  <si>
    <t>KOSZTORYS NR 5</t>
  </si>
  <si>
    <t>Remont i przebudowa części pom. biurowych na I pietrze w skrzydle wschodnim budynku</t>
  </si>
  <si>
    <t>Wymiana rury żeliwnej z osadnikiem i wyczystkami (nowe rury wyprowadzone z nawierzchni wraz z wyczystkami z herbem Nidzicy)</t>
  </si>
  <si>
    <t>Montaż uchwytów do kamer monitoringu</t>
  </si>
  <si>
    <t>d.1</t>
  </si>
  <si>
    <t>Remont cokołu kamiennego</t>
  </si>
  <si>
    <t>d.1.1</t>
  </si>
  <si>
    <t>Roboty zabezpieczające i przygotowanie placu budowy</t>
  </si>
  <si>
    <t>Roboty elewacyjne</t>
  </si>
  <si>
    <t>d.2</t>
  </si>
  <si>
    <t>Naprawa balkonów</t>
  </si>
  <si>
    <t>d.3</t>
  </si>
  <si>
    <t>Roboty różne wykończeniowe elewacji</t>
  </si>
  <si>
    <t>d.4</t>
  </si>
  <si>
    <t>d.5.1</t>
  </si>
  <si>
    <t>Montaż ściągów stalowych z prętów fi 20 mm,stal St3SX z wykuciem bruzd i z wypełnieniem zaprawą cementową-
poziom parteru</t>
  </si>
  <si>
    <t>Ściągi stalowe pod stropem nad parterem</t>
  </si>
  <si>
    <t>d.5</t>
  </si>
  <si>
    <t>Ściągi stalowe pod stropem nad piętrem</t>
  </si>
  <si>
    <t xml:space="preserve">d.1 </t>
  </si>
  <si>
    <t>Elewacja od strony dziedzińca. Wykończeniowe roboty na dziedzińcu</t>
  </si>
  <si>
    <t>Naprawa ścian i izolacji piwnic i wykonanie nowego cokołu</t>
  </si>
  <si>
    <t>Nawierzchnia dziedzińca</t>
  </si>
  <si>
    <t>d.1.2</t>
  </si>
  <si>
    <t>Montaż klapy napowietrzającej klatkę schodową w skrzydle zachodnim</t>
  </si>
  <si>
    <t>d.1.3</t>
  </si>
  <si>
    <t>Pomieszczenia obsługi interesanta</t>
  </si>
  <si>
    <t>Przebudowa części pomieszczeń biurowych na I p.w skrzydle wschodnim</t>
  </si>
  <si>
    <t>razem dział</t>
  </si>
  <si>
    <t>Sporządził:</t>
  </si>
  <si>
    <t>(wpisać stawkę podatku VAT)</t>
  </si>
  <si>
    <t>t</t>
  </si>
  <si>
    <t>KNR 4-01 0106-02</t>
  </si>
  <si>
    <t>Wykopy nieumocnione o ścianach pionowych wykonywane wewnątrz budynku przy istniejących fundamentach</t>
  </si>
  <si>
    <t>KNR 4-01 0107-01</t>
  </si>
  <si>
    <t>Odeskowanie wykopów wąskoprzestrzennych o szerokości do 1.5 m na głębokość do 3 m</t>
  </si>
  <si>
    <t>KNR 4-01 0610-03 analogia</t>
  </si>
  <si>
    <t>Odgrzybianie elementów drewnianych przy użyciu szczotek stalowych - powierzchnia odgrzybiania ponad 5 m2 (oczyszczenie spoin ścian)</t>
  </si>
  <si>
    <t>KNR 4-01 0304-01</t>
  </si>
  <si>
    <t>Uzupełnienie ścian lub zamurowanie otworów w ścianach na zaprawie cementowo-wapiennej cegłami</t>
  </si>
  <si>
    <t>KNR 2-02 0902-01</t>
  </si>
  <si>
    <t>Tynki zewnętrzne zwykłe kat. III na ścianach płaskich i powierzchniach poziomych (balkony i loggie) wykonywane ręcznie</t>
  </si>
  <si>
    <t>KNR 4-01 0301-01</t>
  </si>
  <si>
    <t>Podmurowanie ścian fundamentowych w wykonanym uprzednio wykopie</t>
  </si>
  <si>
    <t>Podkłady betonowe na podłożu gruntowym</t>
  </si>
  <si>
    <t>Izolacje przeciwwilgociowe dwiema warstwami papy na lepiku na gorąco ław fundamentowych betonowych (izolacja na podkladzie betonowym pod ławę)</t>
  </si>
  <si>
    <t>66 d.1.2</t>
  </si>
  <si>
    <t>KNR 4-01 0344-01</t>
  </si>
  <si>
    <t>Przebicie otworów w ścianach z kamienia miękkiego o grubości 30 cm (do osadzenia pretów łączenia ław ist. i projektowanych)</t>
  </si>
  <si>
    <t>otw.</t>
  </si>
  <si>
    <t>67 d.1.2</t>
  </si>
  <si>
    <t>KNR 4-01 0328-01</t>
  </si>
  <si>
    <t>Zamurowanie przebić w ścianach z kamieni o grubości do 30 cm (po osadzeniu prętów łącznie z montażem prętów)</t>
  </si>
  <si>
    <t>68 d.1.2</t>
  </si>
  <si>
    <t>KNR 2-02 0202-01</t>
  </si>
  <si>
    <t>Ławy fundamentowe prostokątne żelbetowe, szerokości do 0,6 m - ręczne układanie betonu</t>
  </si>
  <si>
    <t>69 d.1.2</t>
  </si>
  <si>
    <t>KNR 2-02 0290-01</t>
  </si>
  <si>
    <t>Przygotowanie i montaż zbrojenia elementów budynków i budowli - pręty gładkie o śr. do 7 mm</t>
  </si>
  <si>
    <t>70 d.1.2</t>
  </si>
  <si>
    <t>KNR 2-02 0290-02</t>
  </si>
  <si>
    <t>Przygotowanie i montaż zbrojenia elementów budynków i budowli - pręty żebrowane o śr. 8-14 mm</t>
  </si>
  <si>
    <t>71 d.1.2</t>
  </si>
  <si>
    <t>72 d.1.2</t>
  </si>
  <si>
    <t>KNR 2-02 0603-02</t>
  </si>
  <si>
    <t>Izolacje przeciwwilgociowe powłokowe bitumiczne pionowe - wykonywane na zimno z emulsji asfaltowej - druga i następna warstwa</t>
  </si>
  <si>
    <t>73 d.1.2</t>
  </si>
  <si>
    <t>KNR 2-02 0609-08</t>
  </si>
  <si>
    <t>Izolacje cieplne i przeciwdźwiękowe z płyt styropianowych pionowe na lepiku bez siatki metalowej</t>
  </si>
  <si>
    <t>74 d.1.2</t>
  </si>
  <si>
    <t>KNR 2-02 0605-10 analogia</t>
  </si>
  <si>
    <t>Izolacje przeciwwodne z papy powierzchni pionowych na zimno (Izolacje przeciwwodne powierzchni pionowych z foli kubełkowej wytłaczanej)</t>
  </si>
  <si>
    <t>75 d.1.2</t>
  </si>
  <si>
    <t>76 d.1.2</t>
  </si>
  <si>
    <t>77 d.1.2</t>
  </si>
  <si>
    <t>78 d.1.2</t>
  </si>
  <si>
    <t>KNR 2-01 0320-0601</t>
  </si>
  <si>
    <t>Zasypywanie wykopów liniowych o ścianach pionowych w gruntach kat. V-VI; głębokość do 3,0 m, szerokość 0,8-1,5 m</t>
  </si>
  <si>
    <t>79 d.1.2</t>
  </si>
  <si>
    <t>80 d.1.2</t>
  </si>
  <si>
    <t>81 d.1.2</t>
  </si>
  <si>
    <t>82 d.1.2</t>
  </si>
  <si>
    <t>83 d.1.2</t>
  </si>
  <si>
    <t>84 d.1.3</t>
  </si>
  <si>
    <t>85 d.1.3</t>
  </si>
  <si>
    <t>86 d.1.3</t>
  </si>
  <si>
    <t>87 d.1.3</t>
  </si>
  <si>
    <t>88 d.1.3</t>
  </si>
  <si>
    <t>89 d.1.3</t>
  </si>
  <si>
    <t>90 d.1.3</t>
  </si>
  <si>
    <t>91 d.1.3</t>
  </si>
  <si>
    <t>92 d.1.3</t>
  </si>
  <si>
    <t>93 d.1.3</t>
  </si>
  <si>
    <t>94 d.1.3</t>
  </si>
  <si>
    <t>95 d.1.3</t>
  </si>
  <si>
    <t>96 d.1.3</t>
  </si>
  <si>
    <t>97 d.1.3</t>
  </si>
  <si>
    <t>98 d.1.3</t>
  </si>
  <si>
    <t>99 d.1.3</t>
  </si>
  <si>
    <t>100 d.1.3</t>
  </si>
  <si>
    <t>101 d.1.3</t>
  </si>
  <si>
    <t>Remont Ratusza - etap V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</si>
</sst>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2"/>
    </font>
    <font>
      <sz val="12"/>
      <name val="Times New Roman"/>
      <family val="1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Arial CE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vertical="top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3" fontId="52" fillId="0" borderId="10" xfId="42" applyFont="1" applyBorder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43" fontId="0" fillId="0" borderId="0" xfId="42" applyFont="1" applyAlignment="1">
      <alignment/>
    </xf>
    <xf numFmtId="43" fontId="52" fillId="0" borderId="0" xfId="42" applyFont="1" applyAlignment="1">
      <alignment/>
    </xf>
    <xf numFmtId="43" fontId="52" fillId="0" borderId="10" xfId="0" applyNumberFormat="1" applyFont="1" applyBorder="1" applyAlignment="1">
      <alignment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4" fontId="5" fillId="0" borderId="0" xfId="52" applyNumberFormat="1" applyFont="1">
      <alignment/>
      <protection/>
    </xf>
    <xf numFmtId="43" fontId="3" fillId="0" borderId="0" xfId="44" applyFont="1" applyAlignment="1">
      <alignment/>
    </xf>
    <xf numFmtId="43" fontId="3" fillId="0" borderId="0" xfId="44" applyFont="1" applyAlignment="1">
      <alignment/>
    </xf>
    <xf numFmtId="0" fontId="6" fillId="0" borderId="0" xfId="52" applyFont="1">
      <alignment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 vertical="top" wrapText="1"/>
      <protection/>
    </xf>
    <xf numFmtId="0" fontId="5" fillId="0" borderId="0" xfId="52" applyFont="1" applyAlignment="1">
      <alignment vertical="top"/>
      <protection/>
    </xf>
    <xf numFmtId="0" fontId="2" fillId="0" borderId="0" xfId="52" applyAlignment="1">
      <alignment vertical="top"/>
      <protection/>
    </xf>
    <xf numFmtId="0" fontId="3" fillId="0" borderId="0" xfId="52" applyFont="1">
      <alignment/>
      <protection/>
    </xf>
    <xf numFmtId="0" fontId="6" fillId="0" borderId="0" xfId="52" applyFont="1" applyAlignment="1">
      <alignment horizontal="right"/>
      <protection/>
    </xf>
    <xf numFmtId="0" fontId="54" fillId="0" borderId="0" xfId="0" applyFont="1" applyAlignment="1">
      <alignment/>
    </xf>
    <xf numFmtId="0" fontId="53" fillId="0" borderId="0" xfId="0" applyFont="1" applyAlignment="1">
      <alignment vertical="top"/>
    </xf>
    <xf numFmtId="164" fontId="0" fillId="0" borderId="0" xfId="0" applyNumberFormat="1" applyAlignment="1">
      <alignment/>
    </xf>
    <xf numFmtId="164" fontId="52" fillId="0" borderId="10" xfId="0" applyNumberFormat="1" applyFont="1" applyBorder="1" applyAlignment="1">
      <alignment horizontal="center" vertical="center" wrapText="1"/>
    </xf>
    <xf numFmtId="164" fontId="52" fillId="0" borderId="10" xfId="42" applyNumberFormat="1" applyFont="1" applyBorder="1" applyAlignment="1">
      <alignment/>
    </xf>
    <xf numFmtId="43" fontId="52" fillId="0" borderId="10" xfId="42" applyFont="1" applyBorder="1" applyAlignment="1">
      <alignment horizontal="center" vertical="center" wrapText="1"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0" fontId="10" fillId="0" borderId="0" xfId="52" applyFont="1">
      <alignment/>
      <protection/>
    </xf>
    <xf numFmtId="0" fontId="11" fillId="0" borderId="0" xfId="52" applyFont="1" applyAlignment="1">
      <alignment vertical="top"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 wrapText="1"/>
      <protection/>
    </xf>
    <xf numFmtId="43" fontId="52" fillId="0" borderId="10" xfId="42" applyNumberFormat="1" applyFont="1" applyBorder="1" applyAlignment="1">
      <alignment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vertical="top"/>
    </xf>
    <xf numFmtId="0" fontId="52" fillId="0" borderId="12" xfId="0" applyFont="1" applyBorder="1" applyAlignment="1">
      <alignment vertical="top" wrapText="1"/>
    </xf>
    <xf numFmtId="0" fontId="52" fillId="0" borderId="12" xfId="0" applyFont="1" applyBorder="1" applyAlignment="1">
      <alignment/>
    </xf>
    <xf numFmtId="164" fontId="52" fillId="0" borderId="12" xfId="42" applyNumberFormat="1" applyFont="1" applyBorder="1" applyAlignment="1">
      <alignment/>
    </xf>
    <xf numFmtId="43" fontId="52" fillId="0" borderId="13" xfId="42" applyFont="1" applyBorder="1" applyAlignment="1">
      <alignment/>
    </xf>
    <xf numFmtId="0" fontId="52" fillId="0" borderId="11" xfId="0" applyFont="1" applyBorder="1" applyAlignment="1">
      <alignment vertical="top" wrapText="1"/>
    </xf>
    <xf numFmtId="0" fontId="12" fillId="0" borderId="0" xfId="52" applyFont="1" applyAlignment="1">
      <alignment horizontal="center" vertical="top"/>
      <protection/>
    </xf>
    <xf numFmtId="0" fontId="3" fillId="0" borderId="10" xfId="52" applyFont="1" applyFill="1" applyBorder="1">
      <alignment/>
      <protection/>
    </xf>
    <xf numFmtId="0" fontId="52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top"/>
    </xf>
    <xf numFmtId="0" fontId="52" fillId="0" borderId="10" xfId="0" applyFont="1" applyFill="1" applyBorder="1" applyAlignment="1">
      <alignment horizontal="center"/>
    </xf>
    <xf numFmtId="43" fontId="52" fillId="0" borderId="10" xfId="42" applyFont="1" applyFill="1" applyBorder="1" applyAlignment="1">
      <alignment/>
    </xf>
    <xf numFmtId="0" fontId="0" fillId="0" borderId="0" xfId="0" applyFill="1" applyAlignment="1">
      <alignment/>
    </xf>
    <xf numFmtId="0" fontId="55" fillId="0" borderId="10" xfId="0" applyFont="1" applyFill="1" applyBorder="1" applyAlignment="1">
      <alignment vertical="top" wrapText="1"/>
    </xf>
    <xf numFmtId="43" fontId="5" fillId="0" borderId="0" xfId="42" applyFont="1" applyAlignment="1">
      <alignment/>
    </xf>
    <xf numFmtId="0" fontId="4" fillId="0" borderId="0" xfId="52" applyFont="1" applyAlignment="1">
      <alignment horizontal="left" wrapText="1"/>
      <protection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6" fillId="0" borderId="0" xfId="0" applyFont="1" applyAlignment="1">
      <alignment horizontal="left" wrapText="1"/>
    </xf>
    <xf numFmtId="0" fontId="53" fillId="0" borderId="0" xfId="0" applyFont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Normal="200" zoomScaleSheetLayoutView="100" zoomScalePageLayoutView="0" workbookViewId="0" topLeftCell="A1">
      <selection activeCell="B4" sqref="B4:E4"/>
    </sheetView>
  </sheetViews>
  <sheetFormatPr defaultColWidth="9.140625" defaultRowHeight="15"/>
  <cols>
    <col min="1" max="2" width="9.140625" style="12" customWidth="1"/>
    <col min="3" max="3" width="36.28125" style="12" customWidth="1"/>
    <col min="4" max="4" width="9.140625" style="12" customWidth="1"/>
    <col min="5" max="5" width="16.7109375" style="12" bestFit="1" customWidth="1"/>
    <col min="6" max="6" width="3.00390625" style="12" bestFit="1" customWidth="1"/>
    <col min="7" max="7" width="9.140625" style="12" customWidth="1"/>
    <col min="8" max="8" width="16.7109375" style="12" bestFit="1" customWidth="1"/>
    <col min="9" max="16384" width="9.140625" style="12" customWidth="1"/>
  </cols>
  <sheetData>
    <row r="1" spans="1:5" ht="18.75">
      <c r="A1" s="32"/>
      <c r="B1" s="33" t="s">
        <v>533</v>
      </c>
      <c r="C1" s="32"/>
      <c r="D1" s="32"/>
      <c r="E1" s="32"/>
    </row>
    <row r="2" spans="1:5" ht="12.75">
      <c r="A2" s="32"/>
      <c r="B2" s="32"/>
      <c r="C2" s="32"/>
      <c r="D2" s="32"/>
      <c r="E2" s="32"/>
    </row>
    <row r="3" spans="1:5" ht="15.75">
      <c r="A3" s="34" t="s">
        <v>534</v>
      </c>
      <c r="B3" s="35"/>
      <c r="C3" s="35"/>
      <c r="D3" s="35"/>
      <c r="E3" s="35"/>
    </row>
    <row r="4" spans="1:5" ht="15.75">
      <c r="A4" s="32"/>
      <c r="B4" s="57" t="s">
        <v>664</v>
      </c>
      <c r="C4" s="57"/>
      <c r="D4" s="57"/>
      <c r="E4" s="57"/>
    </row>
    <row r="5" spans="1:5" ht="15.75">
      <c r="A5" s="32"/>
      <c r="B5" s="32"/>
      <c r="C5" s="35"/>
      <c r="D5" s="35"/>
      <c r="E5" s="35"/>
    </row>
    <row r="6" spans="1:5" ht="15.75">
      <c r="A6" s="32"/>
      <c r="B6" s="32"/>
      <c r="C6" s="14"/>
      <c r="D6" s="14"/>
      <c r="E6" s="14"/>
    </row>
    <row r="7" spans="1:5" ht="15.75">
      <c r="A7" s="14" t="s">
        <v>535</v>
      </c>
      <c r="B7" s="14"/>
      <c r="C7" s="14"/>
      <c r="D7" s="14"/>
      <c r="E7" s="14"/>
    </row>
    <row r="8" spans="1:5" ht="15.75">
      <c r="A8" s="14"/>
      <c r="B8" s="14" t="s">
        <v>556</v>
      </c>
      <c r="C8" s="14"/>
      <c r="D8" s="14"/>
      <c r="E8" s="14"/>
    </row>
    <row r="9" spans="1:5" ht="15.75">
      <c r="A9" s="14"/>
      <c r="B9" s="14"/>
      <c r="C9" s="14"/>
      <c r="D9" s="14"/>
      <c r="E9" s="14"/>
    </row>
    <row r="10" spans="1:5" ht="15.75">
      <c r="A10" s="14"/>
      <c r="B10" s="14"/>
      <c r="C10" s="14"/>
      <c r="D10" s="14"/>
      <c r="E10" s="14"/>
    </row>
    <row r="11" spans="1:6" ht="28.5">
      <c r="A11" s="36" t="s">
        <v>536</v>
      </c>
      <c r="B11" s="36"/>
      <c r="C11" s="36" t="s">
        <v>537</v>
      </c>
      <c r="D11" s="37"/>
      <c r="E11" s="38" t="s">
        <v>550</v>
      </c>
      <c r="F11" s="15"/>
    </row>
    <row r="12" spans="1:6" ht="12.75">
      <c r="A12" s="15"/>
      <c r="B12" s="15"/>
      <c r="C12" s="15"/>
      <c r="D12" s="15"/>
      <c r="E12" s="15"/>
      <c r="F12" s="15"/>
    </row>
    <row r="14" spans="1:8" ht="25.5">
      <c r="A14" s="22" t="s">
        <v>538</v>
      </c>
      <c r="C14" s="20" t="s">
        <v>546</v>
      </c>
      <c r="E14" s="56">
        <f>'K1'!G36</f>
        <v>0</v>
      </c>
      <c r="H14" s="16"/>
    </row>
    <row r="15" spans="1:8" ht="12.75">
      <c r="A15" s="22"/>
      <c r="E15" s="56"/>
      <c r="H15" s="16"/>
    </row>
    <row r="16" spans="1:8" ht="25.5">
      <c r="A16" s="22" t="s">
        <v>539</v>
      </c>
      <c r="C16" s="21" t="s">
        <v>547</v>
      </c>
      <c r="E16" s="56">
        <f>'K2'!G107</f>
        <v>0</v>
      </c>
      <c r="H16" s="16"/>
    </row>
    <row r="17" spans="1:8" ht="12.75">
      <c r="A17" s="15"/>
      <c r="E17" s="56"/>
      <c r="H17" s="16"/>
    </row>
    <row r="18" spans="1:8" ht="51">
      <c r="A18" s="22" t="s">
        <v>540</v>
      </c>
      <c r="C18" s="21" t="s">
        <v>548</v>
      </c>
      <c r="E18" s="56">
        <f>'K3'!G114</f>
        <v>0</v>
      </c>
      <c r="H18" s="16"/>
    </row>
    <row r="19" spans="1:8" ht="12.75">
      <c r="A19" s="15"/>
      <c r="E19" s="56"/>
      <c r="H19" s="16"/>
    </row>
    <row r="20" spans="1:8" ht="25.5">
      <c r="A20" s="22" t="s">
        <v>541</v>
      </c>
      <c r="B20" s="23"/>
      <c r="C20" s="21" t="s">
        <v>549</v>
      </c>
      <c r="E20" s="56">
        <f>'K4'!G52</f>
        <v>0</v>
      </c>
      <c r="H20" s="16"/>
    </row>
    <row r="21" spans="1:8" ht="12.75">
      <c r="A21" s="15"/>
      <c r="E21" s="56"/>
      <c r="H21" s="16"/>
    </row>
    <row r="22" spans="1:8" ht="38.25">
      <c r="A22" s="15" t="s">
        <v>542</v>
      </c>
      <c r="C22" s="20" t="s">
        <v>564</v>
      </c>
      <c r="E22" s="56">
        <f>'K5'!G36</f>
        <v>0</v>
      </c>
      <c r="H22" s="16"/>
    </row>
    <row r="23" spans="1:5" ht="12.75">
      <c r="A23" s="15"/>
      <c r="E23" s="16"/>
    </row>
    <row r="25" spans="1:8" ht="15.75">
      <c r="A25" s="13" t="s">
        <v>543</v>
      </c>
      <c r="B25" s="13"/>
      <c r="C25" s="13"/>
      <c r="E25" s="17">
        <f>E14+E16+E18+E20+E22</f>
        <v>0</v>
      </c>
      <c r="F25" s="12" t="s">
        <v>544</v>
      </c>
      <c r="H25" s="17"/>
    </row>
    <row r="27" spans="1:6" ht="15.75">
      <c r="A27" s="13" t="s">
        <v>552</v>
      </c>
      <c r="B27" s="13"/>
      <c r="C27" s="49"/>
      <c r="D27" s="24" t="s">
        <v>551</v>
      </c>
      <c r="E27" s="17">
        <f>ROUND(E25*C27/100,2)</f>
        <v>0</v>
      </c>
      <c r="F27" s="12" t="s">
        <v>544</v>
      </c>
    </row>
    <row r="28" spans="2:3" ht="15.75">
      <c r="B28" s="13"/>
      <c r="C28" s="48" t="s">
        <v>593</v>
      </c>
    </row>
    <row r="29" spans="1:6" ht="15.75">
      <c r="A29" s="13" t="s">
        <v>545</v>
      </c>
      <c r="B29" s="13"/>
      <c r="C29" s="13"/>
      <c r="E29" s="18">
        <f>E25+E27</f>
        <v>0</v>
      </c>
      <c r="F29" s="12" t="s">
        <v>544</v>
      </c>
    </row>
    <row r="30" spans="2:3" ht="15.75">
      <c r="B30" s="13"/>
      <c r="C30" s="13"/>
    </row>
    <row r="31" ht="12.75">
      <c r="C31" s="25" t="s">
        <v>592</v>
      </c>
    </row>
    <row r="34" spans="2:3" ht="12.75">
      <c r="B34" s="19"/>
      <c r="C34" s="19"/>
    </row>
    <row r="35" spans="1:4" ht="12.75">
      <c r="A35" s="19" t="s">
        <v>554</v>
      </c>
      <c r="B35" s="19" t="s">
        <v>555</v>
      </c>
      <c r="C35" s="19" t="s">
        <v>553</v>
      </c>
      <c r="D35" s="19"/>
    </row>
    <row r="36" spans="3:4" ht="12.75">
      <c r="C36" s="19"/>
      <c r="D36" s="19"/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24">
      <selection activeCell="C13" sqref="C13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35.7109375" style="0" customWidth="1"/>
    <col min="4" max="4" width="5.7109375" style="0" customWidth="1"/>
    <col min="5" max="7" width="10.7109375" style="0" customWidth="1"/>
  </cols>
  <sheetData>
    <row r="1" ht="18.75">
      <c r="C1" s="26" t="s">
        <v>558</v>
      </c>
    </row>
    <row r="2" spans="2:7" ht="30.75" customHeight="1">
      <c r="B2" s="27" t="s">
        <v>559</v>
      </c>
      <c r="C2" s="61" t="str">
        <f>ZZK!B4</f>
        <v>Remont Ratusza - etap V</v>
      </c>
      <c r="D2" s="61"/>
      <c r="E2" s="61"/>
      <c r="F2" s="61"/>
      <c r="G2" s="61"/>
    </row>
    <row r="3" spans="2:7" ht="15">
      <c r="B3" s="7" t="s">
        <v>557</v>
      </c>
      <c r="C3" s="7" t="str">
        <f>ZZK!C14</f>
        <v>Remont cokołu kamiennego w elewacjach zewnętrznych budynku</v>
      </c>
      <c r="D3" s="7"/>
      <c r="E3" s="7"/>
      <c r="F3" s="7"/>
      <c r="G3" s="7"/>
    </row>
    <row r="5" spans="1:7" ht="25.5">
      <c r="A5" s="4" t="s">
        <v>0</v>
      </c>
      <c r="B5" s="4" t="s">
        <v>1</v>
      </c>
      <c r="C5" s="4" t="s">
        <v>2</v>
      </c>
      <c r="D5" s="5" t="s">
        <v>527</v>
      </c>
      <c r="E5" s="5" t="s">
        <v>3</v>
      </c>
      <c r="F5" s="5" t="s">
        <v>4</v>
      </c>
      <c r="G5" s="5" t="s">
        <v>5</v>
      </c>
    </row>
    <row r="6" spans="1:7" ht="15">
      <c r="A6" s="4" t="s">
        <v>567</v>
      </c>
      <c r="B6" s="4"/>
      <c r="C6" s="4" t="s">
        <v>568</v>
      </c>
      <c r="D6" s="5"/>
      <c r="E6" s="5"/>
      <c r="F6" s="5"/>
      <c r="G6" s="5"/>
    </row>
    <row r="7" spans="1:7" ht="38.25">
      <c r="A7" s="2" t="s">
        <v>6</v>
      </c>
      <c r="B7" s="3" t="s">
        <v>7</v>
      </c>
      <c r="C7" s="3" t="s">
        <v>8</v>
      </c>
      <c r="D7" s="1" t="s">
        <v>9</v>
      </c>
      <c r="E7" s="30">
        <v>19.08</v>
      </c>
      <c r="F7" s="6"/>
      <c r="G7" s="6">
        <f>ROUND(E7*F7,2)</f>
        <v>0</v>
      </c>
    </row>
    <row r="8" spans="1:7" ht="38.25">
      <c r="A8" s="2" t="s">
        <v>10</v>
      </c>
      <c r="B8" s="3" t="s">
        <v>11</v>
      </c>
      <c r="C8" s="3" t="s">
        <v>12</v>
      </c>
      <c r="D8" s="1" t="s">
        <v>9</v>
      </c>
      <c r="E8" s="30">
        <v>19.08</v>
      </c>
      <c r="F8" s="6"/>
      <c r="G8" s="6">
        <f aca="true" t="shared" si="0" ref="G8:G34">ROUND(E8*F8,2)</f>
        <v>0</v>
      </c>
    </row>
    <row r="9" spans="1:7" ht="25.5">
      <c r="A9" s="2" t="s">
        <v>13</v>
      </c>
      <c r="B9" s="3" t="s">
        <v>14</v>
      </c>
      <c r="C9" s="3" t="s">
        <v>15</v>
      </c>
      <c r="D9" s="1" t="s">
        <v>9</v>
      </c>
      <c r="E9" s="30">
        <v>5.4</v>
      </c>
      <c r="F9" s="6"/>
      <c r="G9" s="6">
        <f t="shared" si="0"/>
        <v>0</v>
      </c>
    </row>
    <row r="10" spans="1:7" ht="25.5">
      <c r="A10" s="2" t="s">
        <v>16</v>
      </c>
      <c r="B10" s="3" t="s">
        <v>17</v>
      </c>
      <c r="C10" s="3" t="s">
        <v>18</v>
      </c>
      <c r="D10" s="1" t="s">
        <v>9</v>
      </c>
      <c r="E10" s="30">
        <v>5.4</v>
      </c>
      <c r="F10" s="6"/>
      <c r="G10" s="6">
        <f t="shared" si="0"/>
        <v>0</v>
      </c>
    </row>
    <row r="11" spans="1:7" ht="38.25">
      <c r="A11" s="2" t="s">
        <v>19</v>
      </c>
      <c r="B11" s="3" t="s">
        <v>20</v>
      </c>
      <c r="C11" s="3" t="s">
        <v>21</v>
      </c>
      <c r="D11" s="1" t="s">
        <v>22</v>
      </c>
      <c r="E11" s="30">
        <v>35</v>
      </c>
      <c r="F11" s="6"/>
      <c r="G11" s="6">
        <f t="shared" si="0"/>
        <v>0</v>
      </c>
    </row>
    <row r="12" spans="1:7" ht="63.75">
      <c r="A12" s="2" t="s">
        <v>23</v>
      </c>
      <c r="B12" s="3" t="s">
        <v>24</v>
      </c>
      <c r="C12" s="3" t="s">
        <v>25</v>
      </c>
      <c r="D12" s="1" t="s">
        <v>9</v>
      </c>
      <c r="E12" s="30">
        <v>31.5</v>
      </c>
      <c r="F12" s="6"/>
      <c r="G12" s="6">
        <f t="shared" si="0"/>
        <v>0</v>
      </c>
    </row>
    <row r="13" spans="1:7" ht="38.25">
      <c r="A13" s="2" t="s">
        <v>26</v>
      </c>
      <c r="B13" s="3" t="s">
        <v>27</v>
      </c>
      <c r="C13" s="3" t="s">
        <v>28</v>
      </c>
      <c r="D13" s="1" t="s">
        <v>9</v>
      </c>
      <c r="E13" s="30">
        <v>65.06</v>
      </c>
      <c r="F13" s="6"/>
      <c r="G13" s="6">
        <f t="shared" si="0"/>
        <v>0</v>
      </c>
    </row>
    <row r="14" spans="1:7" ht="63.75">
      <c r="A14" s="2" t="s">
        <v>29</v>
      </c>
      <c r="B14" s="3" t="s">
        <v>24</v>
      </c>
      <c r="C14" s="3" t="s">
        <v>25</v>
      </c>
      <c r="D14" s="1" t="s">
        <v>9</v>
      </c>
      <c r="E14" s="30">
        <v>4.5</v>
      </c>
      <c r="F14" s="6"/>
      <c r="G14" s="6">
        <f t="shared" si="0"/>
        <v>0</v>
      </c>
    </row>
    <row r="15" spans="1:7" ht="38.25">
      <c r="A15" s="2" t="s">
        <v>30</v>
      </c>
      <c r="B15" s="3" t="s">
        <v>27</v>
      </c>
      <c r="C15" s="3" t="s">
        <v>31</v>
      </c>
      <c r="D15" s="1" t="s">
        <v>9</v>
      </c>
      <c r="E15" s="30">
        <v>20</v>
      </c>
      <c r="F15" s="6"/>
      <c r="G15" s="6">
        <f t="shared" si="0"/>
        <v>0</v>
      </c>
    </row>
    <row r="16" spans="1:7" ht="38.25">
      <c r="A16" s="2" t="s">
        <v>32</v>
      </c>
      <c r="B16" s="3" t="s">
        <v>27</v>
      </c>
      <c r="C16" s="3" t="s">
        <v>33</v>
      </c>
      <c r="D16" s="1" t="s">
        <v>9</v>
      </c>
      <c r="E16" s="30">
        <v>65.06</v>
      </c>
      <c r="F16" s="6"/>
      <c r="G16" s="6">
        <f t="shared" si="0"/>
        <v>0</v>
      </c>
    </row>
    <row r="17" spans="1:7" ht="38.25">
      <c r="A17" s="2" t="s">
        <v>34</v>
      </c>
      <c r="B17" s="3" t="s">
        <v>35</v>
      </c>
      <c r="C17" s="3" t="s">
        <v>36</v>
      </c>
      <c r="D17" s="1" t="s">
        <v>22</v>
      </c>
      <c r="E17" s="30">
        <v>65.06</v>
      </c>
      <c r="F17" s="6"/>
      <c r="G17" s="6">
        <f t="shared" si="0"/>
        <v>0</v>
      </c>
    </row>
    <row r="18" spans="1:7" ht="25.5">
      <c r="A18" s="2" t="s">
        <v>37</v>
      </c>
      <c r="B18" s="3" t="s">
        <v>38</v>
      </c>
      <c r="C18" s="3" t="s">
        <v>39</v>
      </c>
      <c r="D18" s="1" t="s">
        <v>22</v>
      </c>
      <c r="E18" s="30">
        <v>65.06</v>
      </c>
      <c r="F18" s="6"/>
      <c r="G18" s="6">
        <f t="shared" si="0"/>
        <v>0</v>
      </c>
    </row>
    <row r="19" spans="1:7" ht="38.25">
      <c r="A19" s="2" t="s">
        <v>40</v>
      </c>
      <c r="B19" s="3" t="s">
        <v>41</v>
      </c>
      <c r="C19" s="3" t="s">
        <v>42</v>
      </c>
      <c r="D19" s="1" t="s">
        <v>43</v>
      </c>
      <c r="E19" s="30">
        <v>78.54</v>
      </c>
      <c r="F19" s="6"/>
      <c r="G19" s="6">
        <f t="shared" si="0"/>
        <v>0</v>
      </c>
    </row>
    <row r="20" spans="1:7" ht="51">
      <c r="A20" s="2" t="s">
        <v>44</v>
      </c>
      <c r="B20" s="3" t="s">
        <v>45</v>
      </c>
      <c r="C20" s="3" t="s">
        <v>46</v>
      </c>
      <c r="D20" s="1" t="s">
        <v>43</v>
      </c>
      <c r="E20" s="30">
        <v>78.54</v>
      </c>
      <c r="F20" s="6"/>
      <c r="G20" s="6">
        <f t="shared" si="0"/>
        <v>0</v>
      </c>
    </row>
    <row r="21" spans="1:7" ht="38.25">
      <c r="A21" s="2" t="s">
        <v>47</v>
      </c>
      <c r="B21" s="3" t="s">
        <v>48</v>
      </c>
      <c r="C21" s="3" t="s">
        <v>49</v>
      </c>
      <c r="D21" s="1" t="s">
        <v>43</v>
      </c>
      <c r="E21" s="30">
        <v>28.96</v>
      </c>
      <c r="F21" s="6"/>
      <c r="G21" s="6">
        <f t="shared" si="0"/>
        <v>0</v>
      </c>
    </row>
    <row r="22" spans="1:7" ht="38.25">
      <c r="A22" s="2" t="s">
        <v>50</v>
      </c>
      <c r="B22" s="3" t="s">
        <v>51</v>
      </c>
      <c r="C22" s="3" t="s">
        <v>52</v>
      </c>
      <c r="D22" s="1" t="s">
        <v>9</v>
      </c>
      <c r="E22" s="30">
        <v>0.44</v>
      </c>
      <c r="F22" s="6"/>
      <c r="G22" s="6">
        <f t="shared" si="0"/>
        <v>0</v>
      </c>
    </row>
    <row r="23" spans="1:7" ht="38.25">
      <c r="A23" s="2" t="s">
        <v>53</v>
      </c>
      <c r="B23" s="3" t="s">
        <v>54</v>
      </c>
      <c r="C23" s="3" t="s">
        <v>55</v>
      </c>
      <c r="D23" s="1" t="s">
        <v>56</v>
      </c>
      <c r="E23" s="30">
        <v>0.022</v>
      </c>
      <c r="F23" s="6"/>
      <c r="G23" s="6">
        <f t="shared" si="0"/>
        <v>0</v>
      </c>
    </row>
    <row r="24" spans="1:7" ht="38.25">
      <c r="A24" s="2" t="s">
        <v>57</v>
      </c>
      <c r="B24" s="3" t="s">
        <v>58</v>
      </c>
      <c r="C24" s="3" t="s">
        <v>59</v>
      </c>
      <c r="D24" s="1" t="s">
        <v>43</v>
      </c>
      <c r="E24" s="30">
        <v>1.1</v>
      </c>
      <c r="F24" s="6"/>
      <c r="G24" s="6">
        <f t="shared" si="0"/>
        <v>0</v>
      </c>
    </row>
    <row r="25" spans="1:7" ht="25.5">
      <c r="A25" s="2" t="s">
        <v>60</v>
      </c>
      <c r="B25" s="3" t="s">
        <v>61</v>
      </c>
      <c r="C25" s="3" t="s">
        <v>62</v>
      </c>
      <c r="D25" s="1" t="s">
        <v>63</v>
      </c>
      <c r="E25" s="30">
        <v>2</v>
      </c>
      <c r="F25" s="6"/>
      <c r="G25" s="6">
        <f t="shared" si="0"/>
        <v>0</v>
      </c>
    </row>
    <row r="26" spans="1:7" ht="51">
      <c r="A26" s="2" t="s">
        <v>64</v>
      </c>
      <c r="B26" s="3" t="s">
        <v>65</v>
      </c>
      <c r="C26" s="3" t="s">
        <v>66</v>
      </c>
      <c r="D26" s="1" t="s">
        <v>56</v>
      </c>
      <c r="E26" s="30">
        <v>0.4</v>
      </c>
      <c r="F26" s="6"/>
      <c r="G26" s="6">
        <f t="shared" si="0"/>
        <v>0</v>
      </c>
    </row>
    <row r="27" spans="1:7" ht="51">
      <c r="A27" s="2" t="s">
        <v>67</v>
      </c>
      <c r="B27" s="3" t="s">
        <v>68</v>
      </c>
      <c r="C27" s="3" t="s">
        <v>69</v>
      </c>
      <c r="D27" s="1" t="s">
        <v>63</v>
      </c>
      <c r="E27" s="30">
        <v>2</v>
      </c>
      <c r="F27" s="6"/>
      <c r="G27" s="6">
        <f t="shared" si="0"/>
        <v>0</v>
      </c>
    </row>
    <row r="28" spans="1:7" ht="25.5">
      <c r="A28" s="2" t="s">
        <v>70</v>
      </c>
      <c r="B28" s="3" t="s">
        <v>71</v>
      </c>
      <c r="C28" s="3" t="s">
        <v>72</v>
      </c>
      <c r="D28" s="1" t="s">
        <v>9</v>
      </c>
      <c r="E28" s="30">
        <v>0.8</v>
      </c>
      <c r="F28" s="6"/>
      <c r="G28" s="6">
        <f t="shared" si="0"/>
        <v>0</v>
      </c>
    </row>
    <row r="29" spans="1:7" ht="38.25">
      <c r="A29" s="2" t="s">
        <v>73</v>
      </c>
      <c r="B29" s="3" t="s">
        <v>74</v>
      </c>
      <c r="C29" s="3" t="s">
        <v>75</v>
      </c>
      <c r="D29" s="1" t="s">
        <v>43</v>
      </c>
      <c r="E29" s="30">
        <v>60</v>
      </c>
      <c r="F29" s="6"/>
      <c r="G29" s="6">
        <f t="shared" si="0"/>
        <v>0</v>
      </c>
    </row>
    <row r="30" spans="1:7" ht="38.25">
      <c r="A30" s="2" t="s">
        <v>76</v>
      </c>
      <c r="B30" s="3" t="s">
        <v>77</v>
      </c>
      <c r="C30" s="3" t="s">
        <v>78</v>
      </c>
      <c r="D30" s="1" t="s">
        <v>9</v>
      </c>
      <c r="E30" s="30">
        <v>18</v>
      </c>
      <c r="F30" s="6"/>
      <c r="G30" s="6">
        <f t="shared" si="0"/>
        <v>0</v>
      </c>
    </row>
    <row r="31" spans="1:7" ht="38.25">
      <c r="A31" s="2" t="s">
        <v>79</v>
      </c>
      <c r="B31" s="3" t="s">
        <v>80</v>
      </c>
      <c r="C31" s="3" t="s">
        <v>81</v>
      </c>
      <c r="D31" s="1" t="s">
        <v>9</v>
      </c>
      <c r="E31" s="30">
        <v>19.777</v>
      </c>
      <c r="F31" s="6"/>
      <c r="G31" s="6">
        <f t="shared" si="0"/>
        <v>0</v>
      </c>
    </row>
    <row r="32" spans="1:7" ht="51">
      <c r="A32" s="2" t="s">
        <v>82</v>
      </c>
      <c r="B32" s="3" t="s">
        <v>83</v>
      </c>
      <c r="C32" s="3" t="s">
        <v>84</v>
      </c>
      <c r="D32" s="1" t="s">
        <v>9</v>
      </c>
      <c r="E32" s="30">
        <v>15.1</v>
      </c>
      <c r="F32" s="6"/>
      <c r="G32" s="6">
        <f t="shared" si="0"/>
        <v>0</v>
      </c>
    </row>
    <row r="33" spans="1:7" ht="38.25">
      <c r="A33" s="2" t="s">
        <v>85</v>
      </c>
      <c r="B33" s="3" t="s">
        <v>86</v>
      </c>
      <c r="C33" s="3" t="s">
        <v>87</v>
      </c>
      <c r="D33" s="1" t="s">
        <v>56</v>
      </c>
      <c r="E33" s="30">
        <v>1.9</v>
      </c>
      <c r="F33" s="6"/>
      <c r="G33" s="6">
        <f t="shared" si="0"/>
        <v>0</v>
      </c>
    </row>
    <row r="34" spans="1:7" ht="38.25">
      <c r="A34" s="2" t="s">
        <v>88</v>
      </c>
      <c r="B34" s="3" t="s">
        <v>89</v>
      </c>
      <c r="C34" s="3" t="s">
        <v>90</v>
      </c>
      <c r="D34" s="1" t="s">
        <v>56</v>
      </c>
      <c r="E34" s="30">
        <v>1.9</v>
      </c>
      <c r="F34" s="6"/>
      <c r="G34" s="6">
        <f t="shared" si="0"/>
        <v>0</v>
      </c>
    </row>
    <row r="35" spans="1:7" ht="15">
      <c r="A35" s="42"/>
      <c r="B35" s="43"/>
      <c r="C35" s="43"/>
      <c r="D35" s="44"/>
      <c r="E35" s="45" t="s">
        <v>591</v>
      </c>
      <c r="F35" s="46"/>
      <c r="G35" s="6">
        <f>SUM(G7:G34)</f>
        <v>0</v>
      </c>
    </row>
    <row r="36" spans="1:7" ht="15">
      <c r="A36" s="58" t="s">
        <v>528</v>
      </c>
      <c r="B36" s="59"/>
      <c r="C36" s="59"/>
      <c r="D36" s="59"/>
      <c r="E36" s="59"/>
      <c r="F36" s="60"/>
      <c r="G36" s="6">
        <f>G35</f>
        <v>0</v>
      </c>
    </row>
  </sheetData>
  <sheetProtection/>
  <mergeCells count="2">
    <mergeCell ref="A36:F36"/>
    <mergeCell ref="C2:G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view="pageBreakPreview" zoomScale="95" zoomScaleSheetLayoutView="95" zoomScalePageLayoutView="0" workbookViewId="0" topLeftCell="A89">
      <selection activeCell="C101" sqref="C101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35.7109375" style="0" customWidth="1"/>
    <col min="4" max="4" width="5.7109375" style="0" customWidth="1"/>
    <col min="5" max="6" width="10.7109375" style="9" customWidth="1"/>
    <col min="7" max="7" width="12.7109375" style="9" customWidth="1"/>
  </cols>
  <sheetData>
    <row r="1" spans="3:7" ht="18.75">
      <c r="C1" s="26" t="s">
        <v>560</v>
      </c>
      <c r="E1"/>
      <c r="F1"/>
      <c r="G1"/>
    </row>
    <row r="2" spans="2:7" ht="30" customHeight="1">
      <c r="B2" s="27" t="s">
        <v>559</v>
      </c>
      <c r="C2" s="61" t="str">
        <f>ZZK!B4</f>
        <v>Remont Ratusza - etap V</v>
      </c>
      <c r="D2" s="61"/>
      <c r="E2" s="61"/>
      <c r="F2" s="61"/>
      <c r="G2" s="61"/>
    </row>
    <row r="3" spans="2:7" ht="15">
      <c r="B3" s="7" t="s">
        <v>557</v>
      </c>
      <c r="C3" s="7" t="str">
        <f>ZZK!C16</f>
        <v>Remont, renowacja i malowanie elewacji zewnętrznych budynku</v>
      </c>
      <c r="D3" s="7"/>
      <c r="E3" s="7"/>
      <c r="F3" s="7"/>
      <c r="G3" s="7"/>
    </row>
    <row r="5" spans="1:7" ht="25.5">
      <c r="A5" s="5" t="s">
        <v>0</v>
      </c>
      <c r="B5" s="5" t="s">
        <v>1</v>
      </c>
      <c r="C5" s="5" t="s">
        <v>2</v>
      </c>
      <c r="D5" s="5" t="s">
        <v>527</v>
      </c>
      <c r="E5" s="31" t="s">
        <v>3</v>
      </c>
      <c r="F5" s="31" t="s">
        <v>4</v>
      </c>
      <c r="G5" s="31" t="s">
        <v>5</v>
      </c>
    </row>
    <row r="6" spans="1:7" ht="25.5">
      <c r="A6" s="5" t="s">
        <v>567</v>
      </c>
      <c r="B6" s="5"/>
      <c r="C6" s="40" t="s">
        <v>570</v>
      </c>
      <c r="D6" s="5"/>
      <c r="E6" s="31"/>
      <c r="F6" s="31"/>
      <c r="G6" s="31"/>
    </row>
    <row r="7" spans="1:7" ht="38.25">
      <c r="A7" s="3" t="s">
        <v>6</v>
      </c>
      <c r="B7" s="3" t="s">
        <v>7</v>
      </c>
      <c r="C7" s="3" t="s">
        <v>8</v>
      </c>
      <c r="D7" s="1" t="s">
        <v>9</v>
      </c>
      <c r="E7" s="30">
        <v>277.56</v>
      </c>
      <c r="F7" s="6"/>
      <c r="G7" s="6">
        <f>ROUND(E7*F7,2)</f>
        <v>0</v>
      </c>
    </row>
    <row r="8" spans="1:7" ht="38.25">
      <c r="A8" s="3" t="s">
        <v>10</v>
      </c>
      <c r="B8" s="3" t="s">
        <v>11</v>
      </c>
      <c r="C8" s="3" t="s">
        <v>12</v>
      </c>
      <c r="D8" s="1" t="s">
        <v>9</v>
      </c>
      <c r="E8" s="30">
        <v>277.56</v>
      </c>
      <c r="F8" s="6"/>
      <c r="G8" s="6">
        <f aca="true" t="shared" si="0" ref="G8:G75">ROUND(E8*F8,2)</f>
        <v>0</v>
      </c>
    </row>
    <row r="9" spans="1:7" ht="25.5">
      <c r="A9" s="3" t="s">
        <v>13</v>
      </c>
      <c r="B9" s="3" t="s">
        <v>14</v>
      </c>
      <c r="C9" s="3" t="s">
        <v>15</v>
      </c>
      <c r="D9" s="1" t="s">
        <v>9</v>
      </c>
      <c r="E9" s="30">
        <v>3.6</v>
      </c>
      <c r="F9" s="6"/>
      <c r="G9" s="6">
        <f t="shared" si="0"/>
        <v>0</v>
      </c>
    </row>
    <row r="10" spans="1:7" ht="25.5">
      <c r="A10" s="3" t="s">
        <v>16</v>
      </c>
      <c r="B10" s="3" t="s">
        <v>17</v>
      </c>
      <c r="C10" s="3" t="s">
        <v>18</v>
      </c>
      <c r="D10" s="1" t="s">
        <v>9</v>
      </c>
      <c r="E10" s="30">
        <v>3.6</v>
      </c>
      <c r="F10" s="6"/>
      <c r="G10" s="6">
        <f t="shared" si="0"/>
        <v>0</v>
      </c>
    </row>
    <row r="11" spans="1:7" ht="38.25">
      <c r="A11" s="3" t="s">
        <v>19</v>
      </c>
      <c r="B11" s="3" t="s">
        <v>91</v>
      </c>
      <c r="C11" s="3" t="s">
        <v>92</v>
      </c>
      <c r="D11" s="1" t="s">
        <v>9</v>
      </c>
      <c r="E11" s="30">
        <v>6.3</v>
      </c>
      <c r="F11" s="6"/>
      <c r="G11" s="6">
        <f t="shared" si="0"/>
        <v>0</v>
      </c>
    </row>
    <row r="12" spans="1:7" ht="38.25">
      <c r="A12" s="3" t="s">
        <v>23</v>
      </c>
      <c r="B12" s="3" t="s">
        <v>93</v>
      </c>
      <c r="C12" s="3" t="s">
        <v>94</v>
      </c>
      <c r="D12" s="1" t="s">
        <v>9</v>
      </c>
      <c r="E12" s="30">
        <v>6.3</v>
      </c>
      <c r="F12" s="6"/>
      <c r="G12" s="6">
        <f t="shared" si="0"/>
        <v>0</v>
      </c>
    </row>
    <row r="13" spans="1:7" ht="25.5">
      <c r="A13" s="3" t="s">
        <v>26</v>
      </c>
      <c r="B13" s="3" t="s">
        <v>95</v>
      </c>
      <c r="C13" s="3" t="s">
        <v>96</v>
      </c>
      <c r="D13" s="1" t="s">
        <v>9</v>
      </c>
      <c r="E13" s="30">
        <v>45</v>
      </c>
      <c r="F13" s="6"/>
      <c r="G13" s="6">
        <f t="shared" si="0"/>
        <v>0</v>
      </c>
    </row>
    <row r="14" spans="1:7" ht="25.5">
      <c r="A14" s="3" t="s">
        <v>29</v>
      </c>
      <c r="B14" s="3" t="s">
        <v>97</v>
      </c>
      <c r="C14" s="3" t="s">
        <v>98</v>
      </c>
      <c r="D14" s="1" t="s">
        <v>9</v>
      </c>
      <c r="E14" s="30">
        <v>45</v>
      </c>
      <c r="F14" s="6"/>
      <c r="G14" s="6">
        <f t="shared" si="0"/>
        <v>0</v>
      </c>
    </row>
    <row r="15" spans="1:7" ht="15">
      <c r="A15" s="3"/>
      <c r="B15" s="3"/>
      <c r="C15" s="3"/>
      <c r="D15" s="1"/>
      <c r="E15" s="6" t="s">
        <v>591</v>
      </c>
      <c r="G15" s="6">
        <f>SUM(G7:G14)</f>
        <v>0</v>
      </c>
    </row>
    <row r="16" spans="1:7" ht="15">
      <c r="A16" s="41" t="s">
        <v>572</v>
      </c>
      <c r="B16" s="3"/>
      <c r="C16" s="3" t="s">
        <v>571</v>
      </c>
      <c r="D16" s="1"/>
      <c r="E16" s="30"/>
      <c r="F16" s="6"/>
      <c r="G16" s="6"/>
    </row>
    <row r="17" spans="1:7" ht="25.5">
      <c r="A17" s="3" t="s">
        <v>99</v>
      </c>
      <c r="B17" s="3" t="s">
        <v>100</v>
      </c>
      <c r="C17" s="3" t="s">
        <v>101</v>
      </c>
      <c r="D17" s="1" t="s">
        <v>9</v>
      </c>
      <c r="E17" s="39">
        <v>1013.4</v>
      </c>
      <c r="F17" s="6"/>
      <c r="G17" s="6">
        <f t="shared" si="0"/>
        <v>0</v>
      </c>
    </row>
    <row r="18" spans="1:7" ht="38.25">
      <c r="A18" s="3" t="s">
        <v>102</v>
      </c>
      <c r="B18" s="3" t="s">
        <v>103</v>
      </c>
      <c r="C18" s="3" t="s">
        <v>104</v>
      </c>
      <c r="D18" s="1" t="s">
        <v>9</v>
      </c>
      <c r="E18" s="30">
        <v>81.573</v>
      </c>
      <c r="F18" s="6"/>
      <c r="G18" s="6">
        <f t="shared" si="0"/>
        <v>0</v>
      </c>
    </row>
    <row r="19" spans="1:7" ht="38.25">
      <c r="A19" s="3" t="s">
        <v>105</v>
      </c>
      <c r="B19" s="3" t="s">
        <v>106</v>
      </c>
      <c r="C19" s="3" t="s">
        <v>107</v>
      </c>
      <c r="D19" s="1" t="s">
        <v>9</v>
      </c>
      <c r="E19" s="30">
        <v>323.882</v>
      </c>
      <c r="F19" s="6"/>
      <c r="G19" s="6">
        <f t="shared" si="0"/>
        <v>0</v>
      </c>
    </row>
    <row r="20" spans="1:7" ht="51">
      <c r="A20" s="3" t="s">
        <v>108</v>
      </c>
      <c r="B20" s="3" t="s">
        <v>109</v>
      </c>
      <c r="C20" s="3" t="s">
        <v>110</v>
      </c>
      <c r="D20" s="1" t="s">
        <v>9</v>
      </c>
      <c r="E20" s="30">
        <v>81.573</v>
      </c>
      <c r="F20" s="6"/>
      <c r="G20" s="6">
        <f t="shared" si="0"/>
        <v>0</v>
      </c>
    </row>
    <row r="21" spans="1:7" ht="63.75">
      <c r="A21" s="3" t="s">
        <v>111</v>
      </c>
      <c r="B21" s="3" t="s">
        <v>112</v>
      </c>
      <c r="C21" s="3" t="s">
        <v>113</v>
      </c>
      <c r="D21" s="1" t="s">
        <v>43</v>
      </c>
      <c r="E21" s="30">
        <v>161.941</v>
      </c>
      <c r="F21" s="6"/>
      <c r="G21" s="6">
        <f t="shared" si="0"/>
        <v>0</v>
      </c>
    </row>
    <row r="22" spans="1:7" ht="51">
      <c r="A22" s="3" t="s">
        <v>114</v>
      </c>
      <c r="B22" s="3" t="s">
        <v>115</v>
      </c>
      <c r="C22" s="3" t="s">
        <v>116</v>
      </c>
      <c r="D22" s="1" t="s">
        <v>63</v>
      </c>
      <c r="E22" s="30">
        <v>60</v>
      </c>
      <c r="F22" s="6"/>
      <c r="G22" s="6">
        <f t="shared" si="0"/>
        <v>0</v>
      </c>
    </row>
    <row r="23" spans="1:7" ht="51">
      <c r="A23" s="3" t="s">
        <v>117</v>
      </c>
      <c r="B23" s="3" t="s">
        <v>112</v>
      </c>
      <c r="C23" s="3" t="s">
        <v>118</v>
      </c>
      <c r="D23" s="1" t="s">
        <v>43</v>
      </c>
      <c r="E23" s="30">
        <v>25.4</v>
      </c>
      <c r="F23" s="6"/>
      <c r="G23" s="6">
        <f t="shared" si="0"/>
        <v>0</v>
      </c>
    </row>
    <row r="24" spans="1:7" ht="63.75">
      <c r="A24" s="3" t="s">
        <v>119</v>
      </c>
      <c r="B24" s="3" t="s">
        <v>27</v>
      </c>
      <c r="C24" s="3" t="s">
        <v>120</v>
      </c>
      <c r="D24" s="1" t="s">
        <v>121</v>
      </c>
      <c r="E24" s="30">
        <v>1</v>
      </c>
      <c r="F24" s="6"/>
      <c r="G24" s="6">
        <f t="shared" si="0"/>
        <v>0</v>
      </c>
    </row>
    <row r="25" spans="1:7" ht="25.5">
      <c r="A25" s="3" t="s">
        <v>122</v>
      </c>
      <c r="B25" s="3" t="s">
        <v>123</v>
      </c>
      <c r="C25" s="3" t="s">
        <v>124</v>
      </c>
      <c r="D25" s="1" t="s">
        <v>9</v>
      </c>
      <c r="E25" s="30">
        <v>10.78</v>
      </c>
      <c r="F25" s="6"/>
      <c r="G25" s="6">
        <f t="shared" si="0"/>
        <v>0</v>
      </c>
    </row>
    <row r="26" spans="1:7" ht="38.25">
      <c r="A26" s="3" t="s">
        <v>125</v>
      </c>
      <c r="B26" s="3" t="s">
        <v>126</v>
      </c>
      <c r="C26" s="3" t="s">
        <v>127</v>
      </c>
      <c r="D26" s="1" t="s">
        <v>9</v>
      </c>
      <c r="E26" s="30">
        <v>10.78</v>
      </c>
      <c r="F26" s="6"/>
      <c r="G26" s="6">
        <f t="shared" si="0"/>
        <v>0</v>
      </c>
    </row>
    <row r="27" spans="1:7" ht="25.5">
      <c r="A27" s="3" t="s">
        <v>128</v>
      </c>
      <c r="B27" s="3" t="s">
        <v>129</v>
      </c>
      <c r="C27" s="3" t="s">
        <v>130</v>
      </c>
      <c r="D27" s="1" t="s">
        <v>9</v>
      </c>
      <c r="E27" s="30">
        <v>489.664</v>
      </c>
      <c r="F27" s="6"/>
      <c r="G27" s="6">
        <f t="shared" si="0"/>
        <v>0</v>
      </c>
    </row>
    <row r="28" spans="1:7" ht="25.5">
      <c r="A28" s="3" t="s">
        <v>131</v>
      </c>
      <c r="B28" s="3" t="s">
        <v>132</v>
      </c>
      <c r="C28" s="3" t="s">
        <v>133</v>
      </c>
      <c r="D28" s="1" t="s">
        <v>43</v>
      </c>
      <c r="E28" s="30">
        <v>212</v>
      </c>
      <c r="F28" s="6"/>
      <c r="G28" s="6">
        <f t="shared" si="0"/>
        <v>0</v>
      </c>
    </row>
    <row r="29" spans="1:7" ht="51">
      <c r="A29" s="3" t="s">
        <v>134</v>
      </c>
      <c r="B29" s="3" t="s">
        <v>135</v>
      </c>
      <c r="C29" s="3" t="s">
        <v>136</v>
      </c>
      <c r="D29" s="1" t="s">
        <v>9</v>
      </c>
      <c r="E29" s="30">
        <v>489.664</v>
      </c>
      <c r="F29" s="6"/>
      <c r="G29" s="6">
        <f t="shared" si="0"/>
        <v>0</v>
      </c>
    </row>
    <row r="30" spans="1:7" ht="38.25">
      <c r="A30" s="3" t="s">
        <v>137</v>
      </c>
      <c r="B30" s="3" t="s">
        <v>138</v>
      </c>
      <c r="C30" s="3" t="s">
        <v>139</v>
      </c>
      <c r="D30" s="1" t="s">
        <v>9</v>
      </c>
      <c r="E30" s="30">
        <v>83.111</v>
      </c>
      <c r="F30" s="6"/>
      <c r="G30" s="6">
        <f t="shared" si="0"/>
        <v>0</v>
      </c>
    </row>
    <row r="31" spans="1:7" ht="38.25">
      <c r="A31" s="3" t="s">
        <v>140</v>
      </c>
      <c r="B31" s="3" t="s">
        <v>135</v>
      </c>
      <c r="C31" s="3" t="s">
        <v>141</v>
      </c>
      <c r="D31" s="1" t="s">
        <v>9</v>
      </c>
      <c r="E31" s="30">
        <v>83.111</v>
      </c>
      <c r="F31" s="6"/>
      <c r="G31" s="6">
        <f t="shared" si="0"/>
        <v>0</v>
      </c>
    </row>
    <row r="32" spans="1:7" ht="38.25">
      <c r="A32" s="3" t="s">
        <v>142</v>
      </c>
      <c r="B32" s="3" t="s">
        <v>143</v>
      </c>
      <c r="C32" s="3" t="s">
        <v>144</v>
      </c>
      <c r="D32" s="1" t="s">
        <v>9</v>
      </c>
      <c r="E32" s="30">
        <v>5.28</v>
      </c>
      <c r="F32" s="6"/>
      <c r="G32" s="6">
        <f t="shared" si="0"/>
        <v>0</v>
      </c>
    </row>
    <row r="33" spans="1:7" ht="51">
      <c r="A33" s="3" t="s">
        <v>145</v>
      </c>
      <c r="B33" s="3" t="s">
        <v>27</v>
      </c>
      <c r="C33" s="3" t="s">
        <v>146</v>
      </c>
      <c r="D33" s="1" t="s">
        <v>121</v>
      </c>
      <c r="E33" s="30">
        <v>12</v>
      </c>
      <c r="F33" s="6"/>
      <c r="G33" s="6">
        <f t="shared" si="0"/>
        <v>0</v>
      </c>
    </row>
    <row r="34" spans="1:7" ht="25.5">
      <c r="A34" s="3" t="s">
        <v>147</v>
      </c>
      <c r="B34" s="3" t="s">
        <v>38</v>
      </c>
      <c r="C34" s="3" t="s">
        <v>148</v>
      </c>
      <c r="D34" s="1" t="s">
        <v>22</v>
      </c>
      <c r="E34" s="30">
        <v>572.775</v>
      </c>
      <c r="F34" s="6"/>
      <c r="G34" s="6">
        <f t="shared" si="0"/>
        <v>0</v>
      </c>
    </row>
    <row r="35" spans="1:7" ht="38.25">
      <c r="A35" s="3" t="s">
        <v>149</v>
      </c>
      <c r="B35" s="3" t="s">
        <v>77</v>
      </c>
      <c r="C35" s="3" t="s">
        <v>78</v>
      </c>
      <c r="D35" s="1" t="s">
        <v>9</v>
      </c>
      <c r="E35" s="30">
        <v>489.664</v>
      </c>
      <c r="F35" s="6"/>
      <c r="G35" s="6">
        <f t="shared" si="0"/>
        <v>0</v>
      </c>
    </row>
    <row r="36" spans="1:7" ht="38.25">
      <c r="A36" s="3" t="s">
        <v>150</v>
      </c>
      <c r="B36" s="3" t="s">
        <v>77</v>
      </c>
      <c r="C36" s="3" t="s">
        <v>151</v>
      </c>
      <c r="D36" s="1" t="s">
        <v>9</v>
      </c>
      <c r="E36" s="30">
        <v>188.124</v>
      </c>
      <c r="F36" s="6"/>
      <c r="G36" s="6">
        <f t="shared" si="0"/>
        <v>0</v>
      </c>
    </row>
    <row r="37" spans="1:7" ht="38.25">
      <c r="A37" s="3" t="s">
        <v>152</v>
      </c>
      <c r="B37" s="3" t="s">
        <v>153</v>
      </c>
      <c r="C37" s="3" t="s">
        <v>154</v>
      </c>
      <c r="D37" s="1" t="s">
        <v>9</v>
      </c>
      <c r="E37" s="30">
        <v>2.585</v>
      </c>
      <c r="F37" s="6"/>
      <c r="G37" s="6">
        <f t="shared" si="0"/>
        <v>0</v>
      </c>
    </row>
    <row r="38" spans="1:7" ht="51">
      <c r="A38" s="3" t="s">
        <v>155</v>
      </c>
      <c r="B38" s="3" t="s">
        <v>156</v>
      </c>
      <c r="C38" s="3" t="s">
        <v>157</v>
      </c>
      <c r="D38" s="1" t="s">
        <v>56</v>
      </c>
      <c r="E38" s="30">
        <v>0.717</v>
      </c>
      <c r="F38" s="6"/>
      <c r="G38" s="6">
        <f t="shared" si="0"/>
        <v>0</v>
      </c>
    </row>
    <row r="39" spans="1:7" ht="51">
      <c r="A39" s="3" t="s">
        <v>158</v>
      </c>
      <c r="B39" s="3" t="s">
        <v>156</v>
      </c>
      <c r="C39" s="3" t="s">
        <v>159</v>
      </c>
      <c r="D39" s="1" t="s">
        <v>56</v>
      </c>
      <c r="E39" s="30">
        <v>0.43</v>
      </c>
      <c r="F39" s="6"/>
      <c r="G39" s="6">
        <f t="shared" si="0"/>
        <v>0</v>
      </c>
    </row>
    <row r="40" spans="1:7" ht="25.5">
      <c r="A40" s="3" t="s">
        <v>160</v>
      </c>
      <c r="B40" s="3" t="s">
        <v>161</v>
      </c>
      <c r="C40" s="3" t="s">
        <v>162</v>
      </c>
      <c r="D40" s="1" t="s">
        <v>56</v>
      </c>
      <c r="E40" s="30">
        <v>0.329</v>
      </c>
      <c r="F40" s="6"/>
      <c r="G40" s="6">
        <f t="shared" si="0"/>
        <v>0</v>
      </c>
    </row>
    <row r="41" spans="1:7" ht="25.5">
      <c r="A41" s="3" t="s">
        <v>163</v>
      </c>
      <c r="B41" s="3" t="s">
        <v>164</v>
      </c>
      <c r="C41" s="3" t="s">
        <v>165</v>
      </c>
      <c r="D41" s="1" t="s">
        <v>9</v>
      </c>
      <c r="E41" s="30">
        <v>3.286</v>
      </c>
      <c r="F41" s="6"/>
      <c r="G41" s="6">
        <f t="shared" si="0"/>
        <v>0</v>
      </c>
    </row>
    <row r="42" spans="1:7" ht="25.5">
      <c r="A42" s="3" t="s">
        <v>166</v>
      </c>
      <c r="B42" s="3" t="s">
        <v>167</v>
      </c>
      <c r="C42" s="3" t="s">
        <v>168</v>
      </c>
      <c r="D42" s="1" t="s">
        <v>56</v>
      </c>
      <c r="E42" s="30">
        <v>0.493</v>
      </c>
      <c r="F42" s="6"/>
      <c r="G42" s="6">
        <f t="shared" si="0"/>
        <v>0</v>
      </c>
    </row>
    <row r="43" spans="1:7" ht="38.25">
      <c r="A43" s="3" t="s">
        <v>169</v>
      </c>
      <c r="B43" s="3" t="s">
        <v>86</v>
      </c>
      <c r="C43" s="3" t="s">
        <v>87</v>
      </c>
      <c r="D43" s="1" t="s">
        <v>56</v>
      </c>
      <c r="E43" s="30">
        <v>1.147</v>
      </c>
      <c r="F43" s="6"/>
      <c r="G43" s="6">
        <f t="shared" si="0"/>
        <v>0</v>
      </c>
    </row>
    <row r="44" spans="1:7" ht="38.25">
      <c r="A44" s="3" t="s">
        <v>170</v>
      </c>
      <c r="B44" s="3" t="s">
        <v>89</v>
      </c>
      <c r="C44" s="3" t="s">
        <v>90</v>
      </c>
      <c r="D44" s="1" t="s">
        <v>56</v>
      </c>
      <c r="E44" s="30">
        <v>1.147</v>
      </c>
      <c r="F44" s="6"/>
      <c r="G44" s="6">
        <f t="shared" si="0"/>
        <v>0</v>
      </c>
    </row>
    <row r="45" spans="1:7" ht="25.5">
      <c r="A45" s="3" t="s">
        <v>171</v>
      </c>
      <c r="B45" s="3" t="s">
        <v>172</v>
      </c>
      <c r="C45" s="3" t="s">
        <v>173</v>
      </c>
      <c r="D45" s="1" t="s">
        <v>43</v>
      </c>
      <c r="E45" s="30">
        <v>108.54</v>
      </c>
      <c r="F45" s="6"/>
      <c r="G45" s="6">
        <f t="shared" si="0"/>
        <v>0</v>
      </c>
    </row>
    <row r="46" spans="1:7" ht="25.5">
      <c r="A46" s="3" t="s">
        <v>174</v>
      </c>
      <c r="B46" s="3" t="s">
        <v>175</v>
      </c>
      <c r="C46" s="3" t="s">
        <v>176</v>
      </c>
      <c r="D46" s="1" t="s">
        <v>63</v>
      </c>
      <c r="E46" s="30">
        <v>217</v>
      </c>
      <c r="F46" s="6"/>
      <c r="G46" s="6">
        <f t="shared" si="0"/>
        <v>0</v>
      </c>
    </row>
    <row r="47" spans="1:7" ht="38.25">
      <c r="A47" s="3" t="s">
        <v>177</v>
      </c>
      <c r="B47" s="3" t="s">
        <v>178</v>
      </c>
      <c r="C47" s="3" t="s">
        <v>179</v>
      </c>
      <c r="D47" s="1" t="s">
        <v>43</v>
      </c>
      <c r="E47" s="30">
        <v>108.54</v>
      </c>
      <c r="F47" s="6"/>
      <c r="G47" s="6">
        <f t="shared" si="0"/>
        <v>0</v>
      </c>
    </row>
    <row r="48" spans="1:7" ht="38.25">
      <c r="A48" s="3" t="s">
        <v>180</v>
      </c>
      <c r="B48" s="3" t="s">
        <v>181</v>
      </c>
      <c r="C48" s="3" t="s">
        <v>182</v>
      </c>
      <c r="D48" s="1" t="s">
        <v>43</v>
      </c>
      <c r="E48" s="30">
        <v>60</v>
      </c>
      <c r="F48" s="6"/>
      <c r="G48" s="6">
        <f t="shared" si="0"/>
        <v>0</v>
      </c>
    </row>
    <row r="49" spans="1:7" ht="38.25">
      <c r="A49" s="3" t="s">
        <v>183</v>
      </c>
      <c r="B49" s="3" t="s">
        <v>184</v>
      </c>
      <c r="C49" s="3" t="s">
        <v>185</v>
      </c>
      <c r="D49" s="1" t="s">
        <v>186</v>
      </c>
      <c r="E49" s="30">
        <v>8</v>
      </c>
      <c r="F49" s="6"/>
      <c r="G49" s="6">
        <f t="shared" si="0"/>
        <v>0</v>
      </c>
    </row>
    <row r="50" spans="1:7" ht="25.5">
      <c r="A50" s="3" t="s">
        <v>187</v>
      </c>
      <c r="B50" s="3" t="s">
        <v>188</v>
      </c>
      <c r="C50" s="3" t="s">
        <v>189</v>
      </c>
      <c r="D50" s="1" t="s">
        <v>121</v>
      </c>
      <c r="E50" s="30">
        <v>8</v>
      </c>
      <c r="F50" s="6"/>
      <c r="G50" s="6">
        <f t="shared" si="0"/>
        <v>0</v>
      </c>
    </row>
    <row r="51" spans="1:7" ht="38.25">
      <c r="A51" s="3" t="s">
        <v>190</v>
      </c>
      <c r="B51" s="3" t="s">
        <v>143</v>
      </c>
      <c r="C51" s="3" t="s">
        <v>191</v>
      </c>
      <c r="D51" s="1" t="s">
        <v>9</v>
      </c>
      <c r="E51" s="30">
        <v>3.3</v>
      </c>
      <c r="F51" s="6"/>
      <c r="G51" s="6">
        <f t="shared" si="0"/>
        <v>0</v>
      </c>
    </row>
    <row r="52" spans="1:7" ht="38.25">
      <c r="A52" s="3" t="s">
        <v>192</v>
      </c>
      <c r="B52" s="3" t="s">
        <v>143</v>
      </c>
      <c r="C52" s="3" t="s">
        <v>193</v>
      </c>
      <c r="D52" s="1" t="s">
        <v>9</v>
      </c>
      <c r="E52" s="30">
        <v>1.08</v>
      </c>
      <c r="F52" s="6"/>
      <c r="G52" s="6">
        <f t="shared" si="0"/>
        <v>0</v>
      </c>
    </row>
    <row r="53" spans="1:7" ht="38.25">
      <c r="A53" s="3" t="s">
        <v>194</v>
      </c>
      <c r="B53" s="3" t="s">
        <v>27</v>
      </c>
      <c r="C53" s="3" t="s">
        <v>195</v>
      </c>
      <c r="D53" s="1" t="s">
        <v>121</v>
      </c>
      <c r="E53" s="30">
        <v>6</v>
      </c>
      <c r="F53" s="6"/>
      <c r="G53" s="6">
        <f t="shared" si="0"/>
        <v>0</v>
      </c>
    </row>
    <row r="54" spans="1:7" ht="38.25">
      <c r="A54" s="3" t="s">
        <v>196</v>
      </c>
      <c r="B54" s="3" t="s">
        <v>197</v>
      </c>
      <c r="C54" s="3" t="s">
        <v>198</v>
      </c>
      <c r="D54" s="1" t="s">
        <v>43</v>
      </c>
      <c r="E54" s="30">
        <v>4.6</v>
      </c>
      <c r="F54" s="6"/>
      <c r="G54" s="6">
        <f t="shared" si="0"/>
        <v>0</v>
      </c>
    </row>
    <row r="55" spans="1:7" ht="38.25">
      <c r="A55" s="3" t="s">
        <v>199</v>
      </c>
      <c r="B55" s="3" t="s">
        <v>167</v>
      </c>
      <c r="C55" s="3" t="s">
        <v>200</v>
      </c>
      <c r="D55" s="1" t="s">
        <v>56</v>
      </c>
      <c r="E55" s="30">
        <v>0.96</v>
      </c>
      <c r="F55" s="6"/>
      <c r="G55" s="6">
        <f t="shared" si="0"/>
        <v>0</v>
      </c>
    </row>
    <row r="56" spans="1:7" ht="38.25">
      <c r="A56" s="3" t="s">
        <v>201</v>
      </c>
      <c r="B56" s="3" t="s">
        <v>41</v>
      </c>
      <c r="C56" s="3" t="s">
        <v>202</v>
      </c>
      <c r="D56" s="1" t="s">
        <v>43</v>
      </c>
      <c r="E56" s="30">
        <v>1.6</v>
      </c>
      <c r="F56" s="6"/>
      <c r="G56" s="6">
        <f t="shared" si="0"/>
        <v>0</v>
      </c>
    </row>
    <row r="57" spans="1:7" ht="38.25">
      <c r="A57" s="3" t="s">
        <v>203</v>
      </c>
      <c r="B57" s="3" t="s">
        <v>80</v>
      </c>
      <c r="C57" s="3" t="s">
        <v>81</v>
      </c>
      <c r="D57" s="1" t="s">
        <v>9</v>
      </c>
      <c r="E57" s="30">
        <v>19.777</v>
      </c>
      <c r="F57" s="6"/>
      <c r="G57" s="6">
        <f t="shared" si="0"/>
        <v>0</v>
      </c>
    </row>
    <row r="58" spans="1:7" ht="38.25">
      <c r="A58" s="3" t="s">
        <v>204</v>
      </c>
      <c r="B58" s="3" t="s">
        <v>48</v>
      </c>
      <c r="C58" s="3" t="s">
        <v>49</v>
      </c>
      <c r="D58" s="1" t="s">
        <v>43</v>
      </c>
      <c r="E58" s="30">
        <v>28.96</v>
      </c>
      <c r="F58" s="6"/>
      <c r="G58" s="6">
        <f t="shared" si="0"/>
        <v>0</v>
      </c>
    </row>
    <row r="59" spans="1:7" ht="25.5">
      <c r="A59" s="3" t="s">
        <v>205</v>
      </c>
      <c r="B59" s="3" t="s">
        <v>206</v>
      </c>
      <c r="C59" s="3" t="s">
        <v>207</v>
      </c>
      <c r="D59" s="1" t="s">
        <v>56</v>
      </c>
      <c r="E59" s="30">
        <v>0.96</v>
      </c>
      <c r="F59" s="6"/>
      <c r="G59" s="6">
        <f t="shared" si="0"/>
        <v>0</v>
      </c>
    </row>
    <row r="60" spans="1:7" ht="38.25">
      <c r="A60" s="3" t="s">
        <v>208</v>
      </c>
      <c r="B60" s="3" t="s">
        <v>209</v>
      </c>
      <c r="C60" s="3" t="s">
        <v>210</v>
      </c>
      <c r="D60" s="1" t="s">
        <v>9</v>
      </c>
      <c r="E60" s="30">
        <v>1.44</v>
      </c>
      <c r="F60" s="6"/>
      <c r="G60" s="6">
        <f t="shared" si="0"/>
        <v>0</v>
      </c>
    </row>
    <row r="61" spans="1:7" ht="38.25">
      <c r="A61" s="3" t="s">
        <v>211</v>
      </c>
      <c r="B61" s="3" t="s">
        <v>143</v>
      </c>
      <c r="C61" s="3" t="s">
        <v>144</v>
      </c>
      <c r="D61" s="1" t="s">
        <v>9</v>
      </c>
      <c r="E61" s="30">
        <v>0.6</v>
      </c>
      <c r="F61" s="6"/>
      <c r="G61" s="6">
        <f t="shared" si="0"/>
        <v>0</v>
      </c>
    </row>
    <row r="62" spans="1:7" ht="38.25">
      <c r="A62" s="3" t="s">
        <v>212</v>
      </c>
      <c r="B62" s="3" t="s">
        <v>86</v>
      </c>
      <c r="C62" s="3" t="s">
        <v>87</v>
      </c>
      <c r="D62" s="1" t="s">
        <v>56</v>
      </c>
      <c r="E62" s="30">
        <v>3.74</v>
      </c>
      <c r="F62" s="6"/>
      <c r="G62" s="6">
        <f t="shared" si="0"/>
        <v>0</v>
      </c>
    </row>
    <row r="63" spans="1:7" ht="38.25">
      <c r="A63" s="3" t="s">
        <v>213</v>
      </c>
      <c r="B63" s="3" t="s">
        <v>89</v>
      </c>
      <c r="C63" s="3" t="s">
        <v>90</v>
      </c>
      <c r="D63" s="1" t="s">
        <v>56</v>
      </c>
      <c r="E63" s="30">
        <v>3.74</v>
      </c>
      <c r="F63" s="6"/>
      <c r="G63" s="6">
        <f t="shared" si="0"/>
        <v>0</v>
      </c>
    </row>
    <row r="64" spans="1:7" ht="15">
      <c r="A64" s="3"/>
      <c r="B64" s="3"/>
      <c r="C64" s="3"/>
      <c r="D64" s="1"/>
      <c r="E64" s="6" t="s">
        <v>591</v>
      </c>
      <c r="G64" s="6">
        <f>SUM(G17:G63)</f>
        <v>0</v>
      </c>
    </row>
    <row r="65" spans="1:7" ht="15">
      <c r="A65" s="41" t="s">
        <v>574</v>
      </c>
      <c r="B65" s="3"/>
      <c r="C65" s="3" t="s">
        <v>573</v>
      </c>
      <c r="D65" s="1"/>
      <c r="E65" s="30"/>
      <c r="F65" s="6"/>
      <c r="G65" s="6"/>
    </row>
    <row r="66" spans="1:7" ht="38.25">
      <c r="A66" s="3" t="s">
        <v>214</v>
      </c>
      <c r="B66" s="3" t="s">
        <v>215</v>
      </c>
      <c r="C66" s="3" t="s">
        <v>216</v>
      </c>
      <c r="D66" s="1" t="s">
        <v>9</v>
      </c>
      <c r="E66" s="30">
        <v>1.2</v>
      </c>
      <c r="F66" s="6"/>
      <c r="G66" s="6">
        <f t="shared" si="0"/>
        <v>0</v>
      </c>
    </row>
    <row r="67" spans="1:7" ht="38.25">
      <c r="A67" s="3" t="s">
        <v>217</v>
      </c>
      <c r="B67" s="3" t="s">
        <v>218</v>
      </c>
      <c r="C67" s="3" t="s">
        <v>219</v>
      </c>
      <c r="D67" s="1" t="s">
        <v>220</v>
      </c>
      <c r="E67" s="30">
        <v>3</v>
      </c>
      <c r="F67" s="6"/>
      <c r="G67" s="6">
        <f t="shared" si="0"/>
        <v>0</v>
      </c>
    </row>
    <row r="68" spans="1:7" ht="25.5">
      <c r="A68" s="3" t="s">
        <v>221</v>
      </c>
      <c r="B68" s="3" t="s">
        <v>222</v>
      </c>
      <c r="C68" s="3" t="s">
        <v>223</v>
      </c>
      <c r="D68" s="1" t="s">
        <v>9</v>
      </c>
      <c r="E68" s="30">
        <v>2.775</v>
      </c>
      <c r="F68" s="6"/>
      <c r="G68" s="6">
        <f t="shared" si="0"/>
        <v>0</v>
      </c>
    </row>
    <row r="69" spans="1:7" ht="25.5">
      <c r="A69" s="3" t="s">
        <v>224</v>
      </c>
      <c r="B69" s="3" t="s">
        <v>225</v>
      </c>
      <c r="C69" s="3" t="s">
        <v>226</v>
      </c>
      <c r="D69" s="1" t="s">
        <v>9</v>
      </c>
      <c r="E69" s="30">
        <v>1.2</v>
      </c>
      <c r="F69" s="6"/>
      <c r="G69" s="6">
        <f t="shared" si="0"/>
        <v>0</v>
      </c>
    </row>
    <row r="70" spans="1:7" ht="38.25">
      <c r="A70" s="3" t="s">
        <v>227</v>
      </c>
      <c r="B70" s="3" t="s">
        <v>218</v>
      </c>
      <c r="C70" s="3" t="s">
        <v>228</v>
      </c>
      <c r="D70" s="1" t="s">
        <v>220</v>
      </c>
      <c r="E70" s="30">
        <v>4</v>
      </c>
      <c r="F70" s="6"/>
      <c r="G70" s="6">
        <f t="shared" si="0"/>
        <v>0</v>
      </c>
    </row>
    <row r="71" spans="1:7" ht="25.5">
      <c r="A71" s="3" t="s">
        <v>229</v>
      </c>
      <c r="B71" s="3" t="s">
        <v>230</v>
      </c>
      <c r="C71" s="3" t="s">
        <v>231</v>
      </c>
      <c r="D71" s="1" t="s">
        <v>9</v>
      </c>
      <c r="E71" s="30">
        <v>5.26</v>
      </c>
      <c r="F71" s="6"/>
      <c r="G71" s="6">
        <f t="shared" si="0"/>
        <v>0</v>
      </c>
    </row>
    <row r="72" spans="1:7" ht="38.25">
      <c r="A72" s="3" t="s">
        <v>232</v>
      </c>
      <c r="B72" s="3" t="s">
        <v>143</v>
      </c>
      <c r="C72" s="3" t="s">
        <v>233</v>
      </c>
      <c r="D72" s="1" t="s">
        <v>9</v>
      </c>
      <c r="E72" s="30">
        <v>2.775</v>
      </c>
      <c r="F72" s="6"/>
      <c r="G72" s="6">
        <f t="shared" si="0"/>
        <v>0</v>
      </c>
    </row>
    <row r="73" spans="1:7" ht="51">
      <c r="A73" s="3" t="s">
        <v>234</v>
      </c>
      <c r="B73" s="3" t="s">
        <v>235</v>
      </c>
      <c r="C73" s="3" t="s">
        <v>236</v>
      </c>
      <c r="D73" s="1" t="s">
        <v>9</v>
      </c>
      <c r="E73" s="30">
        <v>5.26</v>
      </c>
      <c r="F73" s="6"/>
      <c r="G73" s="6">
        <f t="shared" si="0"/>
        <v>0</v>
      </c>
    </row>
    <row r="74" spans="1:7" ht="38.25">
      <c r="A74" s="3" t="s">
        <v>237</v>
      </c>
      <c r="B74" s="3" t="s">
        <v>238</v>
      </c>
      <c r="C74" s="3" t="s">
        <v>239</v>
      </c>
      <c r="D74" s="1" t="s">
        <v>9</v>
      </c>
      <c r="E74" s="30">
        <v>5.26</v>
      </c>
      <c r="F74" s="6"/>
      <c r="G74" s="6">
        <f t="shared" si="0"/>
        <v>0</v>
      </c>
    </row>
    <row r="75" spans="1:7" ht="25.5">
      <c r="A75" s="3" t="s">
        <v>240</v>
      </c>
      <c r="B75" s="3" t="s">
        <v>38</v>
      </c>
      <c r="C75" s="3" t="s">
        <v>241</v>
      </c>
      <c r="D75" s="1" t="s">
        <v>22</v>
      </c>
      <c r="E75" s="30">
        <v>5.26</v>
      </c>
      <c r="F75" s="6"/>
      <c r="G75" s="6">
        <f t="shared" si="0"/>
        <v>0</v>
      </c>
    </row>
    <row r="76" spans="1:7" ht="51">
      <c r="A76" s="3" t="s">
        <v>242</v>
      </c>
      <c r="B76" s="3" t="s">
        <v>80</v>
      </c>
      <c r="C76" s="3" t="s">
        <v>243</v>
      </c>
      <c r="D76" s="1" t="s">
        <v>9</v>
      </c>
      <c r="E76" s="30">
        <v>5.26</v>
      </c>
      <c r="F76" s="6"/>
      <c r="G76" s="6">
        <f aca="true" t="shared" si="1" ref="G76:G105">ROUND(E76*F76,2)</f>
        <v>0</v>
      </c>
    </row>
    <row r="77" spans="1:7" ht="38.25">
      <c r="A77" s="3" t="s">
        <v>244</v>
      </c>
      <c r="B77" s="3" t="s">
        <v>27</v>
      </c>
      <c r="C77" s="3" t="s">
        <v>245</v>
      </c>
      <c r="D77" s="1" t="s">
        <v>121</v>
      </c>
      <c r="E77" s="30">
        <v>10</v>
      </c>
      <c r="F77" s="6"/>
      <c r="G77" s="6">
        <f t="shared" si="1"/>
        <v>0</v>
      </c>
    </row>
    <row r="78" spans="1:7" ht="15">
      <c r="A78" s="3"/>
      <c r="B78" s="3"/>
      <c r="C78" s="3"/>
      <c r="D78" s="1"/>
      <c r="E78" s="6" t="s">
        <v>591</v>
      </c>
      <c r="G78" s="6">
        <f>SUM(G66:G77)</f>
        <v>0</v>
      </c>
    </row>
    <row r="79" spans="1:7" ht="15">
      <c r="A79" s="41" t="s">
        <v>576</v>
      </c>
      <c r="B79" s="3"/>
      <c r="C79" s="3" t="s">
        <v>575</v>
      </c>
      <c r="D79" s="1"/>
      <c r="E79" s="30"/>
      <c r="F79" s="6"/>
      <c r="G79" s="6"/>
    </row>
    <row r="80" spans="1:7" ht="63.75">
      <c r="A80" s="3" t="s">
        <v>246</v>
      </c>
      <c r="B80" s="3" t="s">
        <v>247</v>
      </c>
      <c r="C80" s="3" t="s">
        <v>248</v>
      </c>
      <c r="D80" s="1" t="s">
        <v>186</v>
      </c>
      <c r="E80" s="30">
        <v>16</v>
      </c>
      <c r="F80" s="6"/>
      <c r="G80" s="6">
        <f t="shared" si="1"/>
        <v>0</v>
      </c>
    </row>
    <row r="81" spans="1:7" ht="25.5">
      <c r="A81" s="3" t="s">
        <v>249</v>
      </c>
      <c r="B81" s="3" t="s">
        <v>250</v>
      </c>
      <c r="C81" s="3" t="s">
        <v>251</v>
      </c>
      <c r="D81" s="1" t="s">
        <v>63</v>
      </c>
      <c r="E81" s="30">
        <v>8</v>
      </c>
      <c r="F81" s="6"/>
      <c r="G81" s="6">
        <f t="shared" si="1"/>
        <v>0</v>
      </c>
    </row>
    <row r="82" spans="1:7" ht="38.25">
      <c r="A82" s="3" t="s">
        <v>252</v>
      </c>
      <c r="B82" s="3" t="s">
        <v>253</v>
      </c>
      <c r="C82" s="3" t="s">
        <v>566</v>
      </c>
      <c r="D82" s="1" t="s">
        <v>63</v>
      </c>
      <c r="E82" s="30">
        <v>8</v>
      </c>
      <c r="F82" s="6"/>
      <c r="G82" s="6">
        <f t="shared" si="1"/>
        <v>0</v>
      </c>
    </row>
    <row r="83" spans="1:7" ht="38.25">
      <c r="A83" s="3" t="s">
        <v>254</v>
      </c>
      <c r="B83" s="3" t="s">
        <v>253</v>
      </c>
      <c r="C83" s="3" t="s">
        <v>255</v>
      </c>
      <c r="D83" s="1" t="s">
        <v>63</v>
      </c>
      <c r="E83" s="30">
        <v>200</v>
      </c>
      <c r="F83" s="6"/>
      <c r="G83" s="6">
        <f t="shared" si="1"/>
        <v>0</v>
      </c>
    </row>
    <row r="84" spans="1:7" ht="38.25">
      <c r="A84" s="3" t="s">
        <v>256</v>
      </c>
      <c r="B84" s="3" t="s">
        <v>27</v>
      </c>
      <c r="C84" s="3" t="s">
        <v>257</v>
      </c>
      <c r="D84" s="1" t="s">
        <v>121</v>
      </c>
      <c r="E84" s="30">
        <v>65</v>
      </c>
      <c r="F84" s="6"/>
      <c r="G84" s="6">
        <f t="shared" si="1"/>
        <v>0</v>
      </c>
    </row>
    <row r="85" spans="1:7" ht="15">
      <c r="A85" s="3"/>
      <c r="B85" s="3"/>
      <c r="C85" s="3"/>
      <c r="D85" s="1"/>
      <c r="E85" s="6" t="s">
        <v>591</v>
      </c>
      <c r="G85" s="6">
        <f>SUM(G80:G84)</f>
        <v>0</v>
      </c>
    </row>
    <row r="86" spans="1:7" ht="51">
      <c r="A86" s="41" t="s">
        <v>580</v>
      </c>
      <c r="B86" s="3"/>
      <c r="C86" s="3" t="s">
        <v>578</v>
      </c>
      <c r="D86" s="1"/>
      <c r="E86" s="30"/>
      <c r="F86" s="6"/>
      <c r="G86" s="6"/>
    </row>
    <row r="87" spans="1:7" ht="15">
      <c r="A87" s="41" t="s">
        <v>577</v>
      </c>
      <c r="B87" s="3"/>
      <c r="C87" s="3" t="s">
        <v>579</v>
      </c>
      <c r="D87" s="1"/>
      <c r="E87" s="30"/>
      <c r="F87" s="6"/>
      <c r="G87" s="6"/>
    </row>
    <row r="88" spans="1:7" ht="38.25">
      <c r="A88" s="3" t="s">
        <v>258</v>
      </c>
      <c r="B88" s="3" t="s">
        <v>259</v>
      </c>
      <c r="C88" s="3" t="s">
        <v>260</v>
      </c>
      <c r="D88" s="1" t="s">
        <v>43</v>
      </c>
      <c r="E88" s="30">
        <v>115.53</v>
      </c>
      <c r="F88" s="6"/>
      <c r="G88" s="6">
        <f t="shared" si="1"/>
        <v>0</v>
      </c>
    </row>
    <row r="89" spans="1:7" ht="38.25">
      <c r="A89" s="3" t="s">
        <v>261</v>
      </c>
      <c r="B89" s="3" t="s">
        <v>262</v>
      </c>
      <c r="C89" s="3" t="s">
        <v>263</v>
      </c>
      <c r="D89" s="1" t="s">
        <v>63</v>
      </c>
      <c r="E89" s="30">
        <v>12</v>
      </c>
      <c r="F89" s="6"/>
      <c r="G89" s="6">
        <f t="shared" si="1"/>
        <v>0</v>
      </c>
    </row>
    <row r="90" spans="1:7" ht="38.25">
      <c r="A90" s="3" t="s">
        <v>264</v>
      </c>
      <c r="B90" s="3" t="s">
        <v>265</v>
      </c>
      <c r="C90" s="3" t="s">
        <v>266</v>
      </c>
      <c r="D90" s="1" t="s">
        <v>43</v>
      </c>
      <c r="E90" s="30">
        <v>115.53</v>
      </c>
      <c r="F90" s="6"/>
      <c r="G90" s="6">
        <f t="shared" si="1"/>
        <v>0</v>
      </c>
    </row>
    <row r="91" spans="1:7" ht="25.5">
      <c r="A91" s="3" t="s">
        <v>267</v>
      </c>
      <c r="B91" s="3" t="s">
        <v>268</v>
      </c>
      <c r="C91" s="3" t="s">
        <v>269</v>
      </c>
      <c r="D91" s="1" t="s">
        <v>63</v>
      </c>
      <c r="E91" s="30">
        <v>12</v>
      </c>
      <c r="F91" s="6"/>
      <c r="G91" s="6">
        <f t="shared" si="1"/>
        <v>0</v>
      </c>
    </row>
    <row r="92" spans="1:7" ht="38.25">
      <c r="A92" s="3" t="s">
        <v>270</v>
      </c>
      <c r="B92" s="3" t="s">
        <v>271</v>
      </c>
      <c r="C92" s="3" t="s">
        <v>272</v>
      </c>
      <c r="D92" s="1" t="s">
        <v>9</v>
      </c>
      <c r="E92" s="30">
        <v>11.553</v>
      </c>
      <c r="F92" s="6"/>
      <c r="G92" s="6">
        <f t="shared" si="1"/>
        <v>0</v>
      </c>
    </row>
    <row r="93" spans="1:7" ht="25.5">
      <c r="A93" s="3" t="s">
        <v>273</v>
      </c>
      <c r="B93" s="3" t="s">
        <v>274</v>
      </c>
      <c r="C93" s="3" t="s">
        <v>275</v>
      </c>
      <c r="D93" s="1" t="s">
        <v>43</v>
      </c>
      <c r="E93" s="30">
        <v>115.53</v>
      </c>
      <c r="F93" s="6"/>
      <c r="G93" s="6">
        <f t="shared" si="1"/>
        <v>0</v>
      </c>
    </row>
    <row r="94" spans="1:7" ht="25.5">
      <c r="A94" s="3" t="s">
        <v>276</v>
      </c>
      <c r="B94" s="3" t="s">
        <v>277</v>
      </c>
      <c r="C94" s="3" t="s">
        <v>278</v>
      </c>
      <c r="D94" s="1" t="s">
        <v>9</v>
      </c>
      <c r="E94" s="30">
        <v>17.25</v>
      </c>
      <c r="F94" s="6"/>
      <c r="G94" s="6">
        <f t="shared" si="1"/>
        <v>0</v>
      </c>
    </row>
    <row r="95" spans="1:7" ht="38.25">
      <c r="A95" s="3" t="s">
        <v>279</v>
      </c>
      <c r="B95" s="3" t="s">
        <v>280</v>
      </c>
      <c r="C95" s="3" t="s">
        <v>281</v>
      </c>
      <c r="D95" s="1" t="s">
        <v>9</v>
      </c>
      <c r="E95" s="30">
        <v>17.25</v>
      </c>
      <c r="F95" s="6"/>
      <c r="G95" s="6">
        <f t="shared" si="1"/>
        <v>0</v>
      </c>
    </row>
    <row r="96" spans="1:7" ht="15">
      <c r="A96" s="3"/>
      <c r="B96" s="3"/>
      <c r="C96" s="3"/>
      <c r="D96" s="1"/>
      <c r="E96" s="6" t="s">
        <v>591</v>
      </c>
      <c r="G96" s="6">
        <f>SUM(G88:G95)</f>
        <v>0</v>
      </c>
    </row>
    <row r="97" spans="1:7" ht="15">
      <c r="A97" s="3" t="s">
        <v>572</v>
      </c>
      <c r="B97" s="3"/>
      <c r="C97" s="3" t="s">
        <v>581</v>
      </c>
      <c r="D97" s="1"/>
      <c r="E97" s="30"/>
      <c r="F97" s="6"/>
      <c r="G97" s="6"/>
    </row>
    <row r="98" spans="1:7" ht="38.25">
      <c r="A98" s="3" t="s">
        <v>282</v>
      </c>
      <c r="B98" s="3" t="s">
        <v>259</v>
      </c>
      <c r="C98" s="3" t="s">
        <v>260</v>
      </c>
      <c r="D98" s="1" t="s">
        <v>43</v>
      </c>
      <c r="E98" s="30">
        <v>93.06</v>
      </c>
      <c r="F98" s="6"/>
      <c r="G98" s="6">
        <f t="shared" si="1"/>
        <v>0</v>
      </c>
    </row>
    <row r="99" spans="1:7" ht="38.25">
      <c r="A99" s="3" t="s">
        <v>283</v>
      </c>
      <c r="B99" s="3" t="s">
        <v>262</v>
      </c>
      <c r="C99" s="3" t="s">
        <v>263</v>
      </c>
      <c r="D99" s="1" t="s">
        <v>63</v>
      </c>
      <c r="E99" s="30">
        <v>10</v>
      </c>
      <c r="F99" s="6"/>
      <c r="G99" s="6">
        <f t="shared" si="1"/>
        <v>0</v>
      </c>
    </row>
    <row r="100" spans="1:7" ht="38.25">
      <c r="A100" s="3" t="s">
        <v>284</v>
      </c>
      <c r="B100" s="3" t="s">
        <v>265</v>
      </c>
      <c r="C100" s="3" t="s">
        <v>266</v>
      </c>
      <c r="D100" s="1" t="s">
        <v>43</v>
      </c>
      <c r="E100" s="30">
        <v>93.06</v>
      </c>
      <c r="F100" s="6"/>
      <c r="G100" s="6">
        <f t="shared" si="1"/>
        <v>0</v>
      </c>
    </row>
    <row r="101" spans="1:7" ht="25.5">
      <c r="A101" s="3" t="s">
        <v>285</v>
      </c>
      <c r="B101" s="3" t="s">
        <v>268</v>
      </c>
      <c r="C101" s="3" t="s">
        <v>269</v>
      </c>
      <c r="D101" s="1" t="s">
        <v>63</v>
      </c>
      <c r="E101" s="30">
        <v>10</v>
      </c>
      <c r="F101" s="6"/>
      <c r="G101" s="6">
        <f t="shared" si="1"/>
        <v>0</v>
      </c>
    </row>
    <row r="102" spans="1:7" ht="38.25">
      <c r="A102" s="3" t="s">
        <v>286</v>
      </c>
      <c r="B102" s="3" t="s">
        <v>271</v>
      </c>
      <c r="C102" s="3" t="s">
        <v>272</v>
      </c>
      <c r="D102" s="1" t="s">
        <v>9</v>
      </c>
      <c r="E102" s="30">
        <v>9.306</v>
      </c>
      <c r="F102" s="6"/>
      <c r="G102" s="6">
        <f t="shared" si="1"/>
        <v>0</v>
      </c>
    </row>
    <row r="103" spans="1:7" ht="25.5">
      <c r="A103" s="3" t="s">
        <v>287</v>
      </c>
      <c r="B103" s="3" t="s">
        <v>274</v>
      </c>
      <c r="C103" s="3" t="s">
        <v>275</v>
      </c>
      <c r="D103" s="1" t="s">
        <v>43</v>
      </c>
      <c r="E103" s="30">
        <v>93.06</v>
      </c>
      <c r="F103" s="6"/>
      <c r="G103" s="6">
        <f t="shared" si="1"/>
        <v>0</v>
      </c>
    </row>
    <row r="104" spans="1:7" ht="25.5">
      <c r="A104" s="3" t="s">
        <v>288</v>
      </c>
      <c r="B104" s="3" t="s">
        <v>277</v>
      </c>
      <c r="C104" s="3" t="s">
        <v>278</v>
      </c>
      <c r="D104" s="1" t="s">
        <v>9</v>
      </c>
      <c r="E104" s="30">
        <v>11.633</v>
      </c>
      <c r="F104" s="6"/>
      <c r="G104" s="6">
        <f t="shared" si="1"/>
        <v>0</v>
      </c>
    </row>
    <row r="105" spans="1:7" ht="38.25">
      <c r="A105" s="3" t="s">
        <v>289</v>
      </c>
      <c r="B105" s="3" t="s">
        <v>280</v>
      </c>
      <c r="C105" s="3" t="s">
        <v>281</v>
      </c>
      <c r="D105" s="1" t="s">
        <v>9</v>
      </c>
      <c r="E105" s="30">
        <v>11.633</v>
      </c>
      <c r="F105" s="6"/>
      <c r="G105" s="6">
        <f t="shared" si="1"/>
        <v>0</v>
      </c>
    </row>
    <row r="106" spans="1:7" ht="15">
      <c r="A106" s="3"/>
      <c r="B106" s="3"/>
      <c r="C106" s="3"/>
      <c r="D106" s="1"/>
      <c r="E106" s="6" t="s">
        <v>591</v>
      </c>
      <c r="G106" s="6">
        <f>SUM(G98:G105)</f>
        <v>0</v>
      </c>
    </row>
    <row r="107" spans="1:7" ht="15">
      <c r="A107" s="58" t="s">
        <v>529</v>
      </c>
      <c r="B107" s="59"/>
      <c r="C107" s="59"/>
      <c r="D107" s="59"/>
      <c r="E107" s="59"/>
      <c r="F107" s="60"/>
      <c r="G107" s="6">
        <f>G15+G64+G78+G85+G96++G106</f>
        <v>0</v>
      </c>
    </row>
    <row r="108" spans="1:7" ht="15">
      <c r="A108" s="8"/>
      <c r="B108" s="8"/>
      <c r="C108" s="8"/>
      <c r="D108" s="8"/>
      <c r="E108" s="10"/>
      <c r="F108" s="10"/>
      <c r="G108" s="10"/>
    </row>
  </sheetData>
  <sheetProtection/>
  <mergeCells count="2">
    <mergeCell ref="A107:F107"/>
    <mergeCell ref="C2:G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rowBreaks count="2" manualBreakCount="2">
    <brk id="64" max="6" man="1"/>
    <brk id="8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14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35.7109375" style="0" customWidth="1"/>
    <col min="4" max="4" width="5.7109375" style="0" customWidth="1"/>
    <col min="5" max="6" width="10.7109375" style="0" customWidth="1"/>
    <col min="7" max="7" width="11.421875" style="0" bestFit="1" customWidth="1"/>
  </cols>
  <sheetData>
    <row r="1" ht="18.75">
      <c r="C1" s="26" t="s">
        <v>562</v>
      </c>
    </row>
    <row r="2" spans="2:7" ht="32.25" customHeight="1">
      <c r="B2" s="27" t="s">
        <v>559</v>
      </c>
      <c r="C2" s="61" t="str">
        <f>ZZK!B4</f>
        <v>Remont Ratusza - etap V</v>
      </c>
      <c r="D2" s="61"/>
      <c r="E2" s="61"/>
      <c r="F2" s="61"/>
      <c r="G2" s="61"/>
    </row>
    <row r="3" spans="2:7" ht="30.75" customHeight="1">
      <c r="B3" s="27" t="s">
        <v>557</v>
      </c>
      <c r="C3" s="62" t="str">
        <f>ZZK!C18</f>
        <v>Remont i malowanie oraz elementy wykończeniowe elewacji i cokołu kamiennego dziedzińca. Wykonćzenie dziedzińca wraz z nawierzchnią</v>
      </c>
      <c r="D3" s="62"/>
      <c r="E3" s="62"/>
      <c r="F3" s="62"/>
      <c r="G3" s="62"/>
    </row>
    <row r="4" spans="1:7" ht="15">
      <c r="A4" s="8"/>
      <c r="B4" s="8"/>
      <c r="C4" s="8"/>
      <c r="D4" s="8"/>
      <c r="E4" s="8"/>
      <c r="F4" s="8"/>
      <c r="G4" s="8"/>
    </row>
    <row r="5" spans="1:7" ht="25.5">
      <c r="A5" s="5" t="s">
        <v>0</v>
      </c>
      <c r="B5" s="5" t="s">
        <v>1</v>
      </c>
      <c r="C5" s="5" t="s">
        <v>2</v>
      </c>
      <c r="D5" s="5" t="s">
        <v>527</v>
      </c>
      <c r="E5" s="5" t="s">
        <v>3</v>
      </c>
      <c r="F5" s="5" t="s">
        <v>4</v>
      </c>
      <c r="G5" s="5" t="s">
        <v>5</v>
      </c>
    </row>
    <row r="6" spans="1:7" ht="25.5">
      <c r="A6" s="5" t="s">
        <v>582</v>
      </c>
      <c r="B6" s="5"/>
      <c r="C6" s="40" t="s">
        <v>583</v>
      </c>
      <c r="D6" s="5"/>
      <c r="E6" s="5"/>
      <c r="F6" s="5"/>
      <c r="G6" s="5"/>
    </row>
    <row r="7" spans="1:7" ht="25.5">
      <c r="A7" s="5" t="s">
        <v>569</v>
      </c>
      <c r="B7" s="5"/>
      <c r="C7" s="40" t="s">
        <v>584</v>
      </c>
      <c r="D7" s="5"/>
      <c r="E7" s="5"/>
      <c r="F7" s="5"/>
      <c r="G7" s="5"/>
    </row>
    <row r="8" spans="1:7" ht="38.25">
      <c r="A8" s="3" t="s">
        <v>379</v>
      </c>
      <c r="B8" s="3" t="s">
        <v>225</v>
      </c>
      <c r="C8" s="3" t="s">
        <v>380</v>
      </c>
      <c r="D8" s="3" t="s">
        <v>9</v>
      </c>
      <c r="E8" s="30">
        <v>25.97</v>
      </c>
      <c r="F8" s="6"/>
      <c r="G8" s="6">
        <f aca="true" t="shared" si="0" ref="G8:G92">ROUND(E8*F8,2)</f>
        <v>0</v>
      </c>
    </row>
    <row r="9" spans="1:7" ht="25.5">
      <c r="A9" s="3" t="s">
        <v>381</v>
      </c>
      <c r="B9" s="3" t="s">
        <v>268</v>
      </c>
      <c r="C9" s="3" t="s">
        <v>269</v>
      </c>
      <c r="D9" s="3" t="s">
        <v>63</v>
      </c>
      <c r="E9" s="30">
        <v>30</v>
      </c>
      <c r="F9" s="6"/>
      <c r="G9" s="6">
        <f t="shared" si="0"/>
        <v>0</v>
      </c>
    </row>
    <row r="10" spans="1:7" ht="25.5">
      <c r="A10" s="3" t="s">
        <v>382</v>
      </c>
      <c r="B10" s="3" t="s">
        <v>383</v>
      </c>
      <c r="C10" s="3" t="s">
        <v>384</v>
      </c>
      <c r="D10" s="3" t="s">
        <v>9</v>
      </c>
      <c r="E10" s="30">
        <v>8</v>
      </c>
      <c r="F10" s="6"/>
      <c r="G10" s="6">
        <f t="shared" si="0"/>
        <v>0</v>
      </c>
    </row>
    <row r="11" spans="1:7" ht="25.5">
      <c r="A11" s="3" t="s">
        <v>385</v>
      </c>
      <c r="B11" s="3" t="s">
        <v>386</v>
      </c>
      <c r="C11" s="3" t="s">
        <v>387</v>
      </c>
      <c r="D11" s="3" t="s">
        <v>9</v>
      </c>
      <c r="E11" s="30">
        <v>10</v>
      </c>
      <c r="F11" s="6"/>
      <c r="G11" s="6">
        <f t="shared" si="0"/>
        <v>0</v>
      </c>
    </row>
    <row r="12" spans="1:7" ht="25.5">
      <c r="A12" s="3" t="s">
        <v>388</v>
      </c>
      <c r="B12" s="3" t="s">
        <v>389</v>
      </c>
      <c r="C12" s="3" t="s">
        <v>390</v>
      </c>
      <c r="D12" s="3" t="s">
        <v>56</v>
      </c>
      <c r="E12" s="30">
        <v>6.784</v>
      </c>
      <c r="F12" s="6"/>
      <c r="G12" s="6">
        <f t="shared" si="0"/>
        <v>0</v>
      </c>
    </row>
    <row r="13" spans="1:7" ht="38.25">
      <c r="A13" s="3" t="s">
        <v>391</v>
      </c>
      <c r="B13" s="3" t="s">
        <v>392</v>
      </c>
      <c r="C13" s="3" t="s">
        <v>393</v>
      </c>
      <c r="D13" s="3" t="s">
        <v>9</v>
      </c>
      <c r="E13" s="30">
        <v>21.2</v>
      </c>
      <c r="F13" s="6"/>
      <c r="G13" s="6">
        <f t="shared" si="0"/>
        <v>0</v>
      </c>
    </row>
    <row r="14" spans="1:7" ht="38.25">
      <c r="A14" s="3" t="s">
        <v>394</v>
      </c>
      <c r="B14" s="3" t="s">
        <v>395</v>
      </c>
      <c r="C14" s="3" t="s">
        <v>396</v>
      </c>
      <c r="D14" s="3" t="s">
        <v>9</v>
      </c>
      <c r="E14" s="30">
        <v>21.2</v>
      </c>
      <c r="F14" s="6"/>
      <c r="G14" s="6">
        <f t="shared" si="0"/>
        <v>0</v>
      </c>
    </row>
    <row r="15" spans="1:7" ht="51">
      <c r="A15" s="3" t="s">
        <v>397</v>
      </c>
      <c r="B15" s="3" t="s">
        <v>398</v>
      </c>
      <c r="C15" s="3" t="s">
        <v>399</v>
      </c>
      <c r="D15" s="3" t="s">
        <v>9</v>
      </c>
      <c r="E15" s="30">
        <v>21.2</v>
      </c>
      <c r="F15" s="6"/>
      <c r="G15" s="6">
        <f t="shared" si="0"/>
        <v>0</v>
      </c>
    </row>
    <row r="16" spans="1:7" ht="38.25">
      <c r="A16" s="3" t="s">
        <v>400</v>
      </c>
      <c r="B16" s="3" t="s">
        <v>401</v>
      </c>
      <c r="C16" s="3" t="s">
        <v>402</v>
      </c>
      <c r="D16" s="3" t="s">
        <v>9</v>
      </c>
      <c r="E16" s="30">
        <v>22.283</v>
      </c>
      <c r="F16" s="6"/>
      <c r="G16" s="6">
        <f t="shared" si="0"/>
        <v>0</v>
      </c>
    </row>
    <row r="17" spans="1:7" ht="25.5">
      <c r="A17" s="3" t="s">
        <v>403</v>
      </c>
      <c r="B17" s="3" t="s">
        <v>383</v>
      </c>
      <c r="C17" s="3" t="s">
        <v>404</v>
      </c>
      <c r="D17" s="3" t="s">
        <v>9</v>
      </c>
      <c r="E17" s="30">
        <v>22.283</v>
      </c>
      <c r="F17" s="6"/>
      <c r="G17" s="6">
        <f t="shared" si="0"/>
        <v>0</v>
      </c>
    </row>
    <row r="18" spans="1:7" ht="38.25">
      <c r="A18" s="3" t="s">
        <v>405</v>
      </c>
      <c r="B18" s="3" t="s">
        <v>274</v>
      </c>
      <c r="C18" s="3" t="s">
        <v>406</v>
      </c>
      <c r="D18" s="3" t="s">
        <v>43</v>
      </c>
      <c r="E18" s="30">
        <v>24.43</v>
      </c>
      <c r="F18" s="6"/>
      <c r="G18" s="6">
        <f t="shared" si="0"/>
        <v>0</v>
      </c>
    </row>
    <row r="19" spans="1:7" ht="25.5">
      <c r="A19" s="3" t="s">
        <v>407</v>
      </c>
      <c r="B19" s="3" t="s">
        <v>161</v>
      </c>
      <c r="C19" s="3" t="s">
        <v>408</v>
      </c>
      <c r="D19" s="3" t="s">
        <v>56</v>
      </c>
      <c r="E19" s="30">
        <v>2.52</v>
      </c>
      <c r="F19" s="6"/>
      <c r="G19" s="6">
        <f t="shared" si="0"/>
        <v>0</v>
      </c>
    </row>
    <row r="20" spans="1:7" ht="25.5">
      <c r="A20" s="3" t="s">
        <v>409</v>
      </c>
      <c r="B20" s="3" t="s">
        <v>410</v>
      </c>
      <c r="C20" s="3" t="s">
        <v>411</v>
      </c>
      <c r="D20" s="3" t="s">
        <v>56</v>
      </c>
      <c r="E20" s="30">
        <v>5.04</v>
      </c>
      <c r="F20" s="6"/>
      <c r="G20" s="6">
        <f t="shared" si="0"/>
        <v>0</v>
      </c>
    </row>
    <row r="21" spans="1:7" ht="25.5">
      <c r="A21" s="3" t="s">
        <v>412</v>
      </c>
      <c r="B21" s="3" t="s">
        <v>308</v>
      </c>
      <c r="C21" s="3" t="s">
        <v>309</v>
      </c>
      <c r="D21" s="3" t="s">
        <v>9</v>
      </c>
      <c r="E21" s="30">
        <v>12.6</v>
      </c>
      <c r="F21" s="6"/>
      <c r="G21" s="6">
        <f t="shared" si="0"/>
        <v>0</v>
      </c>
    </row>
    <row r="22" spans="1:7" ht="38.25">
      <c r="A22" s="3" t="s">
        <v>413</v>
      </c>
      <c r="B22" s="3" t="s">
        <v>395</v>
      </c>
      <c r="C22" s="3" t="s">
        <v>396</v>
      </c>
      <c r="D22" s="3" t="s">
        <v>9</v>
      </c>
      <c r="E22" s="30">
        <v>10.5</v>
      </c>
      <c r="F22" s="6"/>
      <c r="G22" s="6">
        <f t="shared" si="0"/>
        <v>0</v>
      </c>
    </row>
    <row r="23" spans="1:7" ht="51">
      <c r="A23" s="3" t="s">
        <v>414</v>
      </c>
      <c r="B23" s="3" t="s">
        <v>398</v>
      </c>
      <c r="C23" s="3" t="s">
        <v>399</v>
      </c>
      <c r="D23" s="3" t="s">
        <v>9</v>
      </c>
      <c r="E23" s="30">
        <v>10.5</v>
      </c>
      <c r="F23" s="6"/>
      <c r="G23" s="6">
        <f t="shared" si="0"/>
        <v>0</v>
      </c>
    </row>
    <row r="24" spans="1:7" ht="38.25">
      <c r="A24" s="3" t="s">
        <v>415</v>
      </c>
      <c r="B24" s="3" t="s">
        <v>167</v>
      </c>
      <c r="C24" s="3" t="s">
        <v>416</v>
      </c>
      <c r="D24" s="3" t="s">
        <v>56</v>
      </c>
      <c r="E24" s="30">
        <v>2.835</v>
      </c>
      <c r="F24" s="6"/>
      <c r="G24" s="6">
        <f t="shared" si="0"/>
        <v>0</v>
      </c>
    </row>
    <row r="25" spans="1:7" ht="51">
      <c r="A25" s="3" t="s">
        <v>417</v>
      </c>
      <c r="B25" s="3" t="s">
        <v>418</v>
      </c>
      <c r="C25" s="3" t="s">
        <v>419</v>
      </c>
      <c r="D25" s="3" t="s">
        <v>9</v>
      </c>
      <c r="E25" s="30">
        <v>12.6</v>
      </c>
      <c r="F25" s="6"/>
      <c r="G25" s="6">
        <f t="shared" si="0"/>
        <v>0</v>
      </c>
    </row>
    <row r="26" spans="1:7" ht="25.5">
      <c r="A26" s="3" t="s">
        <v>420</v>
      </c>
      <c r="B26" s="3" t="s">
        <v>421</v>
      </c>
      <c r="C26" s="3" t="s">
        <v>422</v>
      </c>
      <c r="D26" s="3" t="s">
        <v>43</v>
      </c>
      <c r="E26" s="30">
        <v>16.05</v>
      </c>
      <c r="F26" s="6"/>
      <c r="G26" s="6">
        <f t="shared" si="0"/>
        <v>0</v>
      </c>
    </row>
    <row r="27" spans="1:7" ht="38.25">
      <c r="A27" s="3" t="s">
        <v>423</v>
      </c>
      <c r="B27" s="3" t="s">
        <v>424</v>
      </c>
      <c r="C27" s="3" t="s">
        <v>425</v>
      </c>
      <c r="D27" s="3" t="s">
        <v>43</v>
      </c>
      <c r="E27" s="30">
        <v>21.4</v>
      </c>
      <c r="F27" s="6"/>
      <c r="G27" s="6">
        <f t="shared" si="0"/>
        <v>0</v>
      </c>
    </row>
    <row r="28" spans="1:7" ht="38.25">
      <c r="A28" s="3" t="s">
        <v>426</v>
      </c>
      <c r="B28" s="3" t="s">
        <v>427</v>
      </c>
      <c r="C28" s="3" t="s">
        <v>428</v>
      </c>
      <c r="D28" s="3" t="s">
        <v>43</v>
      </c>
      <c r="E28" s="30">
        <v>10.75</v>
      </c>
      <c r="F28" s="6"/>
      <c r="G28" s="6">
        <f t="shared" si="0"/>
        <v>0</v>
      </c>
    </row>
    <row r="29" spans="1:7" ht="38.25">
      <c r="A29" s="3" t="s">
        <v>429</v>
      </c>
      <c r="B29" s="3" t="s">
        <v>386</v>
      </c>
      <c r="C29" s="3" t="s">
        <v>430</v>
      </c>
      <c r="D29" s="3" t="s">
        <v>9</v>
      </c>
      <c r="E29" s="30">
        <v>34.994</v>
      </c>
      <c r="F29" s="6"/>
      <c r="G29" s="6">
        <f t="shared" si="0"/>
        <v>0</v>
      </c>
    </row>
    <row r="30" spans="1:7" ht="25.5">
      <c r="A30" s="3" t="s">
        <v>431</v>
      </c>
      <c r="B30" s="3" t="s">
        <v>432</v>
      </c>
      <c r="C30" s="3" t="s">
        <v>433</v>
      </c>
      <c r="D30" s="3" t="s">
        <v>9</v>
      </c>
      <c r="E30" s="30">
        <v>34.994</v>
      </c>
      <c r="F30" s="6"/>
      <c r="G30" s="6">
        <f t="shared" si="0"/>
        <v>0</v>
      </c>
    </row>
    <row r="31" spans="1:7" ht="38.25">
      <c r="A31" s="3" t="s">
        <v>434</v>
      </c>
      <c r="B31" s="3" t="s">
        <v>435</v>
      </c>
      <c r="C31" s="3" t="s">
        <v>436</v>
      </c>
      <c r="D31" s="3" t="s">
        <v>9</v>
      </c>
      <c r="E31" s="30">
        <v>34.994</v>
      </c>
      <c r="F31" s="6"/>
      <c r="G31" s="6">
        <f t="shared" si="0"/>
        <v>0</v>
      </c>
    </row>
    <row r="32" spans="1:7" ht="25.5">
      <c r="A32" s="3" t="s">
        <v>437</v>
      </c>
      <c r="B32" s="3" t="s">
        <v>129</v>
      </c>
      <c r="C32" s="3" t="s">
        <v>130</v>
      </c>
      <c r="D32" s="3" t="s">
        <v>9</v>
      </c>
      <c r="E32" s="30">
        <v>34.994</v>
      </c>
      <c r="F32" s="6"/>
      <c r="G32" s="6">
        <f t="shared" si="0"/>
        <v>0</v>
      </c>
    </row>
    <row r="33" spans="1:7" ht="38.25">
      <c r="A33" s="3" t="s">
        <v>438</v>
      </c>
      <c r="B33" s="3" t="s">
        <v>439</v>
      </c>
      <c r="C33" s="3" t="s">
        <v>440</v>
      </c>
      <c r="D33" s="3" t="s">
        <v>9</v>
      </c>
      <c r="E33" s="30">
        <v>9.39</v>
      </c>
      <c r="F33" s="6"/>
      <c r="G33" s="6">
        <f t="shared" si="0"/>
        <v>0</v>
      </c>
    </row>
    <row r="34" spans="1:7" ht="25.5">
      <c r="A34" s="3" t="s">
        <v>441</v>
      </c>
      <c r="B34" s="3" t="s">
        <v>132</v>
      </c>
      <c r="C34" s="3" t="s">
        <v>133</v>
      </c>
      <c r="D34" s="3" t="s">
        <v>43</v>
      </c>
      <c r="E34" s="30">
        <v>31.3</v>
      </c>
      <c r="F34" s="6"/>
      <c r="G34" s="6">
        <f t="shared" si="0"/>
        <v>0</v>
      </c>
    </row>
    <row r="35" spans="1:7" ht="38.25">
      <c r="A35" s="3" t="s">
        <v>442</v>
      </c>
      <c r="B35" s="3" t="s">
        <v>443</v>
      </c>
      <c r="C35" s="3" t="s">
        <v>444</v>
      </c>
      <c r="D35" s="3" t="s">
        <v>9</v>
      </c>
      <c r="E35" s="30">
        <v>44.384</v>
      </c>
      <c r="F35" s="6"/>
      <c r="G35" s="6">
        <f t="shared" si="0"/>
        <v>0</v>
      </c>
    </row>
    <row r="36" spans="1:7" ht="25.5">
      <c r="A36" s="3" t="s">
        <v>445</v>
      </c>
      <c r="B36" s="3" t="s">
        <v>100</v>
      </c>
      <c r="C36" s="3" t="s">
        <v>101</v>
      </c>
      <c r="D36" s="3" t="s">
        <v>9</v>
      </c>
      <c r="E36" s="30">
        <v>130.55</v>
      </c>
      <c r="F36" s="6"/>
      <c r="G36" s="6">
        <f t="shared" si="0"/>
        <v>0</v>
      </c>
    </row>
    <row r="37" spans="1:7" ht="38.25">
      <c r="A37" s="3" t="s">
        <v>446</v>
      </c>
      <c r="B37" s="3" t="s">
        <v>103</v>
      </c>
      <c r="C37" s="3" t="s">
        <v>104</v>
      </c>
      <c r="D37" s="3" t="s">
        <v>9</v>
      </c>
      <c r="E37" s="30">
        <v>10.367</v>
      </c>
      <c r="F37" s="6"/>
      <c r="G37" s="6">
        <f t="shared" si="0"/>
        <v>0</v>
      </c>
    </row>
    <row r="38" spans="1:7" ht="38.25">
      <c r="A38" s="3" t="s">
        <v>447</v>
      </c>
      <c r="B38" s="3" t="s">
        <v>106</v>
      </c>
      <c r="C38" s="3" t="s">
        <v>107</v>
      </c>
      <c r="D38" s="3" t="s">
        <v>9</v>
      </c>
      <c r="E38" s="30">
        <v>25.752</v>
      </c>
      <c r="F38" s="6"/>
      <c r="G38" s="6">
        <f t="shared" si="0"/>
        <v>0</v>
      </c>
    </row>
    <row r="39" spans="1:7" ht="51">
      <c r="A39" s="3" t="s">
        <v>448</v>
      </c>
      <c r="B39" s="3" t="s">
        <v>109</v>
      </c>
      <c r="C39" s="3" t="s">
        <v>110</v>
      </c>
      <c r="D39" s="3" t="s">
        <v>9</v>
      </c>
      <c r="E39" s="30">
        <v>10.367</v>
      </c>
      <c r="F39" s="6"/>
      <c r="G39" s="6">
        <f t="shared" si="0"/>
        <v>0</v>
      </c>
    </row>
    <row r="40" spans="1:7" ht="63.75">
      <c r="A40" s="3" t="s">
        <v>449</v>
      </c>
      <c r="B40" s="3" t="s">
        <v>112</v>
      </c>
      <c r="C40" s="3" t="s">
        <v>113</v>
      </c>
      <c r="D40" s="3" t="s">
        <v>43</v>
      </c>
      <c r="E40" s="30">
        <v>70</v>
      </c>
      <c r="F40" s="6"/>
      <c r="G40" s="6">
        <f t="shared" si="0"/>
        <v>0</v>
      </c>
    </row>
    <row r="41" spans="1:7" ht="51">
      <c r="A41" s="3" t="s">
        <v>450</v>
      </c>
      <c r="B41" s="3" t="s">
        <v>115</v>
      </c>
      <c r="C41" s="3" t="s">
        <v>116</v>
      </c>
      <c r="D41" s="3" t="s">
        <v>63</v>
      </c>
      <c r="E41" s="30">
        <v>25</v>
      </c>
      <c r="F41" s="6"/>
      <c r="G41" s="6">
        <f t="shared" si="0"/>
        <v>0</v>
      </c>
    </row>
    <row r="42" spans="1:7" ht="51">
      <c r="A42" s="3" t="s">
        <v>451</v>
      </c>
      <c r="B42" s="3" t="s">
        <v>112</v>
      </c>
      <c r="C42" s="3" t="s">
        <v>118</v>
      </c>
      <c r="D42" s="3" t="s">
        <v>43</v>
      </c>
      <c r="E42" s="30">
        <v>18</v>
      </c>
      <c r="F42" s="6"/>
      <c r="G42" s="6">
        <f t="shared" si="0"/>
        <v>0</v>
      </c>
    </row>
    <row r="43" spans="1:7" ht="63.75">
      <c r="A43" s="3" t="s">
        <v>452</v>
      </c>
      <c r="B43" s="3" t="s">
        <v>27</v>
      </c>
      <c r="C43" s="3" t="s">
        <v>120</v>
      </c>
      <c r="D43" s="3" t="s">
        <v>121</v>
      </c>
      <c r="E43" s="30">
        <v>1</v>
      </c>
      <c r="F43" s="6"/>
      <c r="G43" s="6">
        <f t="shared" si="0"/>
        <v>0</v>
      </c>
    </row>
    <row r="44" spans="1:7" ht="25.5">
      <c r="A44" s="3" t="s">
        <v>453</v>
      </c>
      <c r="B44" s="3" t="s">
        <v>129</v>
      </c>
      <c r="C44" s="3" t="s">
        <v>130</v>
      </c>
      <c r="D44" s="3" t="s">
        <v>9</v>
      </c>
      <c r="E44" s="30">
        <v>66.78</v>
      </c>
      <c r="F44" s="6"/>
      <c r="G44" s="6">
        <f t="shared" si="0"/>
        <v>0</v>
      </c>
    </row>
    <row r="45" spans="1:7" ht="51">
      <c r="A45" s="3" t="s">
        <v>454</v>
      </c>
      <c r="B45" s="3" t="s">
        <v>135</v>
      </c>
      <c r="C45" s="3" t="s">
        <v>136</v>
      </c>
      <c r="D45" s="3" t="s">
        <v>9</v>
      </c>
      <c r="E45" s="30">
        <v>66.78</v>
      </c>
      <c r="F45" s="6"/>
      <c r="G45" s="6">
        <f t="shared" si="0"/>
        <v>0</v>
      </c>
    </row>
    <row r="46" spans="1:7" ht="38.25">
      <c r="A46" s="3" t="s">
        <v>455</v>
      </c>
      <c r="B46" s="3" t="s">
        <v>138</v>
      </c>
      <c r="C46" s="3" t="s">
        <v>456</v>
      </c>
      <c r="D46" s="3" t="s">
        <v>9</v>
      </c>
      <c r="E46" s="30">
        <v>17.244</v>
      </c>
      <c r="F46" s="6"/>
      <c r="G46" s="6">
        <f t="shared" si="0"/>
        <v>0</v>
      </c>
    </row>
    <row r="47" spans="1:7" ht="38.25">
      <c r="A47" s="3" t="s">
        <v>457</v>
      </c>
      <c r="B47" s="3" t="s">
        <v>135</v>
      </c>
      <c r="C47" s="3" t="s">
        <v>141</v>
      </c>
      <c r="D47" s="3" t="s">
        <v>9</v>
      </c>
      <c r="E47" s="30">
        <v>17.244</v>
      </c>
      <c r="F47" s="6"/>
      <c r="G47" s="6">
        <f t="shared" si="0"/>
        <v>0</v>
      </c>
    </row>
    <row r="48" spans="1:7" ht="51">
      <c r="A48" s="3" t="s">
        <v>458</v>
      </c>
      <c r="B48" s="3" t="s">
        <v>27</v>
      </c>
      <c r="C48" s="3" t="s">
        <v>459</v>
      </c>
      <c r="D48" s="3" t="s">
        <v>121</v>
      </c>
      <c r="E48" s="30">
        <v>14</v>
      </c>
      <c r="F48" s="6"/>
      <c r="G48" s="6">
        <f t="shared" si="0"/>
        <v>0</v>
      </c>
    </row>
    <row r="49" spans="1:7" ht="25.5">
      <c r="A49" s="3" t="s">
        <v>460</v>
      </c>
      <c r="B49" s="3" t="s">
        <v>38</v>
      </c>
      <c r="C49" s="3" t="s">
        <v>148</v>
      </c>
      <c r="D49" s="3" t="s">
        <v>22</v>
      </c>
      <c r="E49" s="30">
        <v>66.78</v>
      </c>
      <c r="F49" s="6"/>
      <c r="G49" s="6">
        <f t="shared" si="0"/>
        <v>0</v>
      </c>
    </row>
    <row r="50" spans="1:7" ht="38.25">
      <c r="A50" s="3" t="s">
        <v>461</v>
      </c>
      <c r="B50" s="3" t="s">
        <v>77</v>
      </c>
      <c r="C50" s="3" t="s">
        <v>78</v>
      </c>
      <c r="D50" s="3" t="s">
        <v>9</v>
      </c>
      <c r="E50" s="30">
        <v>66.78</v>
      </c>
      <c r="F50" s="6"/>
      <c r="G50" s="6">
        <f t="shared" si="0"/>
        <v>0</v>
      </c>
    </row>
    <row r="51" spans="1:7" ht="38.25">
      <c r="A51" s="3" t="s">
        <v>462</v>
      </c>
      <c r="B51" s="3" t="s">
        <v>77</v>
      </c>
      <c r="C51" s="3" t="s">
        <v>151</v>
      </c>
      <c r="D51" s="3" t="s">
        <v>9</v>
      </c>
      <c r="E51" s="30">
        <v>28.259</v>
      </c>
      <c r="F51" s="6"/>
      <c r="G51" s="6">
        <f t="shared" si="0"/>
        <v>0</v>
      </c>
    </row>
    <row r="52" spans="1:7" ht="38.25">
      <c r="A52" s="3" t="s">
        <v>463</v>
      </c>
      <c r="B52" s="3" t="s">
        <v>27</v>
      </c>
      <c r="C52" s="3" t="s">
        <v>464</v>
      </c>
      <c r="D52" s="3" t="s">
        <v>121</v>
      </c>
      <c r="E52" s="30">
        <v>14</v>
      </c>
      <c r="F52" s="6"/>
      <c r="G52" s="6">
        <f t="shared" si="0"/>
        <v>0</v>
      </c>
    </row>
    <row r="53" spans="1:7" ht="25.5">
      <c r="A53" s="3" t="s">
        <v>465</v>
      </c>
      <c r="B53" s="3" t="s">
        <v>375</v>
      </c>
      <c r="C53" s="3" t="s">
        <v>466</v>
      </c>
      <c r="D53" s="3" t="s">
        <v>56</v>
      </c>
      <c r="E53" s="30">
        <v>2.5</v>
      </c>
      <c r="F53" s="6"/>
      <c r="G53" s="6">
        <f t="shared" si="0"/>
        <v>0</v>
      </c>
    </row>
    <row r="54" spans="1:7" ht="38.25">
      <c r="A54" s="3" t="s">
        <v>467</v>
      </c>
      <c r="B54" s="3" t="s">
        <v>86</v>
      </c>
      <c r="C54" s="3" t="s">
        <v>87</v>
      </c>
      <c r="D54" s="3" t="s">
        <v>56</v>
      </c>
      <c r="E54" s="30">
        <v>2.5</v>
      </c>
      <c r="F54" s="6"/>
      <c r="G54" s="6">
        <f t="shared" si="0"/>
        <v>0</v>
      </c>
    </row>
    <row r="55" spans="1:7" ht="38.25">
      <c r="A55" s="3" t="s">
        <v>468</v>
      </c>
      <c r="B55" s="3" t="s">
        <v>89</v>
      </c>
      <c r="C55" s="3" t="s">
        <v>90</v>
      </c>
      <c r="D55" s="3" t="s">
        <v>56</v>
      </c>
      <c r="E55" s="30">
        <v>2.5</v>
      </c>
      <c r="F55" s="6"/>
      <c r="G55" s="6">
        <f t="shared" si="0"/>
        <v>0</v>
      </c>
    </row>
    <row r="56" spans="1:7" ht="51">
      <c r="A56" s="3" t="s">
        <v>469</v>
      </c>
      <c r="B56" s="3" t="s">
        <v>184</v>
      </c>
      <c r="C56" s="3" t="s">
        <v>565</v>
      </c>
      <c r="D56" s="3" t="s">
        <v>186</v>
      </c>
      <c r="E56" s="30">
        <v>4</v>
      </c>
      <c r="F56" s="6"/>
      <c r="G56" s="6">
        <f t="shared" si="0"/>
        <v>0</v>
      </c>
    </row>
    <row r="57" spans="1:7" ht="38.25">
      <c r="A57" s="3" t="s">
        <v>470</v>
      </c>
      <c r="B57" s="3" t="s">
        <v>181</v>
      </c>
      <c r="C57" s="3" t="s">
        <v>182</v>
      </c>
      <c r="D57" s="3" t="s">
        <v>43</v>
      </c>
      <c r="E57" s="30">
        <v>30</v>
      </c>
      <c r="F57" s="6"/>
      <c r="G57" s="6">
        <f t="shared" si="0"/>
        <v>0</v>
      </c>
    </row>
    <row r="58" spans="1:7" ht="25.5">
      <c r="A58" s="3" t="s">
        <v>471</v>
      </c>
      <c r="B58" s="3" t="s">
        <v>172</v>
      </c>
      <c r="C58" s="3" t="s">
        <v>173</v>
      </c>
      <c r="D58" s="3" t="s">
        <v>43</v>
      </c>
      <c r="E58" s="30">
        <v>49.46</v>
      </c>
      <c r="F58" s="6"/>
      <c r="G58" s="6">
        <f t="shared" si="0"/>
        <v>0</v>
      </c>
    </row>
    <row r="59" spans="1:7" ht="25.5">
      <c r="A59" s="3" t="s">
        <v>472</v>
      </c>
      <c r="B59" s="3" t="s">
        <v>175</v>
      </c>
      <c r="C59" s="3" t="s">
        <v>176</v>
      </c>
      <c r="D59" s="3" t="s">
        <v>63</v>
      </c>
      <c r="E59" s="30">
        <v>50</v>
      </c>
      <c r="F59" s="6"/>
      <c r="G59" s="6">
        <f t="shared" si="0"/>
        <v>0</v>
      </c>
    </row>
    <row r="60" spans="1:7" ht="38.25">
      <c r="A60" s="3" t="s">
        <v>473</v>
      </c>
      <c r="B60" s="3" t="s">
        <v>178</v>
      </c>
      <c r="C60" s="3" t="s">
        <v>179</v>
      </c>
      <c r="D60" s="3" t="s">
        <v>43</v>
      </c>
      <c r="E60" s="30">
        <v>49.46</v>
      </c>
      <c r="F60" s="6"/>
      <c r="G60" s="6">
        <f t="shared" si="0"/>
        <v>0</v>
      </c>
    </row>
    <row r="61" spans="1:7" ht="25.5">
      <c r="A61" s="3" t="s">
        <v>474</v>
      </c>
      <c r="B61" s="3" t="s">
        <v>188</v>
      </c>
      <c r="C61" s="3" t="s">
        <v>189</v>
      </c>
      <c r="D61" s="3" t="s">
        <v>121</v>
      </c>
      <c r="E61" s="30">
        <v>4</v>
      </c>
      <c r="F61" s="6"/>
      <c r="G61" s="6">
        <f t="shared" si="0"/>
        <v>0</v>
      </c>
    </row>
    <row r="62" spans="1:7" ht="38.25">
      <c r="A62" s="3" t="s">
        <v>475</v>
      </c>
      <c r="B62" s="3" t="s">
        <v>143</v>
      </c>
      <c r="C62" s="3" t="s">
        <v>191</v>
      </c>
      <c r="D62" s="3" t="s">
        <v>9</v>
      </c>
      <c r="E62" s="30">
        <v>3.3</v>
      </c>
      <c r="F62" s="6"/>
      <c r="G62" s="6">
        <f t="shared" si="0"/>
        <v>0</v>
      </c>
    </row>
    <row r="63" spans="1:7" ht="38.25">
      <c r="A63" s="3" t="s">
        <v>476</v>
      </c>
      <c r="B63" s="3" t="s">
        <v>27</v>
      </c>
      <c r="C63" s="3" t="s">
        <v>257</v>
      </c>
      <c r="D63" s="3" t="s">
        <v>121</v>
      </c>
      <c r="E63" s="30">
        <v>35</v>
      </c>
      <c r="F63" s="6"/>
      <c r="G63" s="6">
        <f t="shared" si="0"/>
        <v>0</v>
      </c>
    </row>
    <row r="64" spans="1:7" ht="15">
      <c r="A64" s="3"/>
      <c r="B64" s="3"/>
      <c r="C64" s="3"/>
      <c r="D64" s="3"/>
      <c r="E64" s="6" t="s">
        <v>591</v>
      </c>
      <c r="G64" s="6">
        <f>SUM(G8:G63)</f>
        <v>0</v>
      </c>
    </row>
    <row r="65" spans="1:7" ht="15">
      <c r="A65" s="41" t="s">
        <v>586</v>
      </c>
      <c r="B65" s="3"/>
      <c r="C65" s="3" t="s">
        <v>585</v>
      </c>
      <c r="D65" s="3"/>
      <c r="E65" s="30"/>
      <c r="F65" s="6"/>
      <c r="G65" s="6"/>
    </row>
    <row r="66" spans="1:7" s="54" customFormat="1" ht="38.25">
      <c r="A66" s="50" t="s">
        <v>477</v>
      </c>
      <c r="B66" s="50" t="s">
        <v>478</v>
      </c>
      <c r="C66" s="50" t="s">
        <v>479</v>
      </c>
      <c r="D66" s="51" t="s">
        <v>56</v>
      </c>
      <c r="E66" s="52">
        <v>12.311</v>
      </c>
      <c r="F66" s="52"/>
      <c r="G66" s="53">
        <f t="shared" si="0"/>
        <v>0</v>
      </c>
    </row>
    <row r="67" spans="1:7" s="54" customFormat="1" ht="38.25">
      <c r="A67" s="50" t="s">
        <v>480</v>
      </c>
      <c r="B67" s="50" t="s">
        <v>595</v>
      </c>
      <c r="C67" s="50" t="s">
        <v>596</v>
      </c>
      <c r="D67" s="51" t="s">
        <v>56</v>
      </c>
      <c r="E67" s="52">
        <v>67.331</v>
      </c>
      <c r="F67" s="52"/>
      <c r="G67" s="53">
        <f t="shared" si="0"/>
        <v>0</v>
      </c>
    </row>
    <row r="68" spans="1:7" s="54" customFormat="1" ht="38.25">
      <c r="A68" s="50" t="s">
        <v>481</v>
      </c>
      <c r="B68" s="50" t="s">
        <v>597</v>
      </c>
      <c r="C68" s="50" t="s">
        <v>598</v>
      </c>
      <c r="D68" s="51" t="s">
        <v>9</v>
      </c>
      <c r="E68" s="52">
        <v>47.88</v>
      </c>
      <c r="F68" s="52"/>
      <c r="G68" s="53">
        <f t="shared" si="0"/>
        <v>0</v>
      </c>
    </row>
    <row r="69" spans="1:7" s="54" customFormat="1" ht="51">
      <c r="A69" s="50" t="s">
        <v>482</v>
      </c>
      <c r="B69" s="50" t="s">
        <v>599</v>
      </c>
      <c r="C69" s="50" t="s">
        <v>600</v>
      </c>
      <c r="D69" s="51" t="s">
        <v>9</v>
      </c>
      <c r="E69" s="52">
        <v>47.88</v>
      </c>
      <c r="F69" s="52"/>
      <c r="G69" s="53">
        <f t="shared" si="0"/>
        <v>0</v>
      </c>
    </row>
    <row r="70" spans="1:7" s="54" customFormat="1" ht="38.25">
      <c r="A70" s="50" t="s">
        <v>483</v>
      </c>
      <c r="B70" s="50" t="s">
        <v>601</v>
      </c>
      <c r="C70" s="50" t="s">
        <v>602</v>
      </c>
      <c r="D70" s="51" t="s">
        <v>56</v>
      </c>
      <c r="E70" s="52">
        <v>4.788</v>
      </c>
      <c r="F70" s="52"/>
      <c r="G70" s="53">
        <f t="shared" si="0"/>
        <v>0</v>
      </c>
    </row>
    <row r="71" spans="1:7" s="54" customFormat="1" ht="38.25">
      <c r="A71" s="50" t="s">
        <v>485</v>
      </c>
      <c r="B71" s="50" t="s">
        <v>603</v>
      </c>
      <c r="C71" s="50" t="s">
        <v>604</v>
      </c>
      <c r="D71" s="51" t="s">
        <v>9</v>
      </c>
      <c r="E71" s="52">
        <v>47.88</v>
      </c>
      <c r="F71" s="52"/>
      <c r="G71" s="53">
        <f t="shared" si="0"/>
        <v>0</v>
      </c>
    </row>
    <row r="72" spans="1:7" s="54" customFormat="1" ht="25.5">
      <c r="A72" s="50" t="s">
        <v>488</v>
      </c>
      <c r="B72" s="50" t="s">
        <v>605</v>
      </c>
      <c r="C72" s="50" t="s">
        <v>606</v>
      </c>
      <c r="D72" s="51" t="s">
        <v>56</v>
      </c>
      <c r="E72" s="52">
        <v>0.599</v>
      </c>
      <c r="F72" s="52"/>
      <c r="G72" s="53">
        <f t="shared" si="0"/>
        <v>0</v>
      </c>
    </row>
    <row r="73" spans="1:7" s="54" customFormat="1" ht="25.5">
      <c r="A73" s="50" t="s">
        <v>491</v>
      </c>
      <c r="B73" s="50" t="s">
        <v>161</v>
      </c>
      <c r="C73" s="50" t="s">
        <v>607</v>
      </c>
      <c r="D73" s="51" t="s">
        <v>56</v>
      </c>
      <c r="E73" s="52">
        <v>0.998</v>
      </c>
      <c r="F73" s="52"/>
      <c r="G73" s="53">
        <f t="shared" si="0"/>
        <v>0</v>
      </c>
    </row>
    <row r="74" spans="1:7" s="54" customFormat="1" ht="51">
      <c r="A74" s="50" t="s">
        <v>494</v>
      </c>
      <c r="B74" s="50" t="s">
        <v>164</v>
      </c>
      <c r="C74" s="50" t="s">
        <v>608</v>
      </c>
      <c r="D74" s="51" t="s">
        <v>9</v>
      </c>
      <c r="E74" s="52">
        <v>9.975</v>
      </c>
      <c r="F74" s="52"/>
      <c r="G74" s="53">
        <f t="shared" si="0"/>
        <v>0</v>
      </c>
    </row>
    <row r="75" spans="1:7" s="54" customFormat="1" ht="38.25">
      <c r="A75" s="50" t="s">
        <v>609</v>
      </c>
      <c r="B75" s="50" t="s">
        <v>610</v>
      </c>
      <c r="C75" s="50" t="s">
        <v>611</v>
      </c>
      <c r="D75" s="51" t="s">
        <v>612</v>
      </c>
      <c r="E75" s="52">
        <v>139.65</v>
      </c>
      <c r="F75" s="52"/>
      <c r="G75" s="53">
        <f t="shared" si="0"/>
        <v>0</v>
      </c>
    </row>
    <row r="76" spans="1:7" s="54" customFormat="1" ht="38.25">
      <c r="A76" s="50" t="s">
        <v>613</v>
      </c>
      <c r="B76" s="50" t="s">
        <v>614</v>
      </c>
      <c r="C76" s="50" t="s">
        <v>615</v>
      </c>
      <c r="D76" s="51" t="s">
        <v>63</v>
      </c>
      <c r="E76" s="52">
        <v>139.65</v>
      </c>
      <c r="F76" s="52"/>
      <c r="G76" s="53">
        <f t="shared" si="0"/>
        <v>0</v>
      </c>
    </row>
    <row r="77" spans="1:7" s="54" customFormat="1" ht="38.25">
      <c r="A77" s="50" t="s">
        <v>616</v>
      </c>
      <c r="B77" s="50" t="s">
        <v>617</v>
      </c>
      <c r="C77" s="50" t="s">
        <v>618</v>
      </c>
      <c r="D77" s="51" t="s">
        <v>56</v>
      </c>
      <c r="E77" s="52">
        <v>3.99</v>
      </c>
      <c r="F77" s="52"/>
      <c r="G77" s="53">
        <f t="shared" si="0"/>
        <v>0</v>
      </c>
    </row>
    <row r="78" spans="1:7" s="54" customFormat="1" ht="38.25">
      <c r="A78" s="50" t="s">
        <v>619</v>
      </c>
      <c r="B78" s="50" t="s">
        <v>620</v>
      </c>
      <c r="C78" s="50" t="s">
        <v>621</v>
      </c>
      <c r="D78" s="51" t="s">
        <v>594</v>
      </c>
      <c r="E78" s="52">
        <v>0.016</v>
      </c>
      <c r="F78" s="52"/>
      <c r="G78" s="53">
        <f t="shared" si="0"/>
        <v>0</v>
      </c>
    </row>
    <row r="79" spans="1:7" s="54" customFormat="1" ht="38.25">
      <c r="A79" s="50" t="s">
        <v>622</v>
      </c>
      <c r="B79" s="50" t="s">
        <v>623</v>
      </c>
      <c r="C79" s="50" t="s">
        <v>624</v>
      </c>
      <c r="D79" s="51" t="s">
        <v>594</v>
      </c>
      <c r="E79" s="52">
        <v>0.085</v>
      </c>
      <c r="F79" s="52"/>
      <c r="G79" s="53">
        <f t="shared" si="0"/>
        <v>0</v>
      </c>
    </row>
    <row r="80" spans="1:7" s="54" customFormat="1" ht="38.25">
      <c r="A80" s="50" t="s">
        <v>625</v>
      </c>
      <c r="B80" s="50" t="s">
        <v>392</v>
      </c>
      <c r="C80" s="50" t="s">
        <v>393</v>
      </c>
      <c r="D80" s="51" t="s">
        <v>9</v>
      </c>
      <c r="E80" s="52">
        <v>58.853</v>
      </c>
      <c r="F80" s="52"/>
      <c r="G80" s="53">
        <f t="shared" si="0"/>
        <v>0</v>
      </c>
    </row>
    <row r="81" spans="1:7" s="54" customFormat="1" ht="51">
      <c r="A81" s="50" t="s">
        <v>626</v>
      </c>
      <c r="B81" s="50" t="s">
        <v>627</v>
      </c>
      <c r="C81" s="50" t="s">
        <v>628</v>
      </c>
      <c r="D81" s="51" t="s">
        <v>9</v>
      </c>
      <c r="E81" s="52">
        <v>58.853</v>
      </c>
      <c r="F81" s="52"/>
      <c r="G81" s="53">
        <f t="shared" si="0"/>
        <v>0</v>
      </c>
    </row>
    <row r="82" spans="1:7" s="54" customFormat="1" ht="38.25">
      <c r="A82" s="50" t="s">
        <v>629</v>
      </c>
      <c r="B82" s="50" t="s">
        <v>630</v>
      </c>
      <c r="C82" s="50" t="s">
        <v>631</v>
      </c>
      <c r="D82" s="51" t="s">
        <v>9</v>
      </c>
      <c r="E82" s="52">
        <v>40.898</v>
      </c>
      <c r="F82" s="52"/>
      <c r="G82" s="53">
        <f t="shared" si="0"/>
        <v>0</v>
      </c>
    </row>
    <row r="83" spans="1:7" s="54" customFormat="1" ht="51">
      <c r="A83" s="50" t="s">
        <v>632</v>
      </c>
      <c r="B83" s="50" t="s">
        <v>633</v>
      </c>
      <c r="C83" s="50" t="s">
        <v>634</v>
      </c>
      <c r="D83" s="51" t="s">
        <v>9</v>
      </c>
      <c r="E83" s="52">
        <v>58.853</v>
      </c>
      <c r="F83" s="52"/>
      <c r="G83" s="53">
        <f t="shared" si="0"/>
        <v>0</v>
      </c>
    </row>
    <row r="84" spans="1:7" s="54" customFormat="1" ht="25.5">
      <c r="A84" s="50" t="s">
        <v>635</v>
      </c>
      <c r="B84" s="50" t="s">
        <v>375</v>
      </c>
      <c r="C84" s="50" t="s">
        <v>466</v>
      </c>
      <c r="D84" s="51" t="s">
        <v>56</v>
      </c>
      <c r="E84" s="52">
        <v>78.761</v>
      </c>
      <c r="F84" s="52"/>
      <c r="G84" s="53">
        <f t="shared" si="0"/>
        <v>0</v>
      </c>
    </row>
    <row r="85" spans="1:7" s="54" customFormat="1" ht="38.25">
      <c r="A85" s="50" t="s">
        <v>636</v>
      </c>
      <c r="B85" s="50" t="s">
        <v>86</v>
      </c>
      <c r="C85" s="50" t="s">
        <v>87</v>
      </c>
      <c r="D85" s="51" t="s">
        <v>56</v>
      </c>
      <c r="E85" s="52">
        <v>78.761</v>
      </c>
      <c r="F85" s="52"/>
      <c r="G85" s="53">
        <f t="shared" si="0"/>
        <v>0</v>
      </c>
    </row>
    <row r="86" spans="1:7" s="54" customFormat="1" ht="38.25">
      <c r="A86" s="50" t="s">
        <v>637</v>
      </c>
      <c r="B86" s="50" t="s">
        <v>89</v>
      </c>
      <c r="C86" s="50" t="s">
        <v>90</v>
      </c>
      <c r="D86" s="51" t="s">
        <v>56</v>
      </c>
      <c r="E86" s="52">
        <v>78.761</v>
      </c>
      <c r="F86" s="52"/>
      <c r="G86" s="53">
        <f t="shared" si="0"/>
        <v>0</v>
      </c>
    </row>
    <row r="87" spans="1:7" s="54" customFormat="1" ht="38.25">
      <c r="A87" s="50" t="s">
        <v>638</v>
      </c>
      <c r="B87" s="50" t="s">
        <v>639</v>
      </c>
      <c r="C87" s="50" t="s">
        <v>640</v>
      </c>
      <c r="D87" s="51" t="s">
        <v>56</v>
      </c>
      <c r="E87" s="52">
        <v>180.554</v>
      </c>
      <c r="F87" s="52"/>
      <c r="G87" s="53">
        <f t="shared" si="0"/>
        <v>0</v>
      </c>
    </row>
    <row r="88" spans="1:7" s="54" customFormat="1" ht="38.25">
      <c r="A88" s="50" t="s">
        <v>641</v>
      </c>
      <c r="B88" s="50" t="s">
        <v>27</v>
      </c>
      <c r="C88" s="50" t="s">
        <v>484</v>
      </c>
      <c r="D88" s="51" t="s">
        <v>121</v>
      </c>
      <c r="E88" s="52">
        <v>1</v>
      </c>
      <c r="F88" s="52"/>
      <c r="G88" s="53">
        <f t="shared" si="0"/>
        <v>0</v>
      </c>
    </row>
    <row r="89" spans="1:7" s="54" customFormat="1" ht="38.25">
      <c r="A89" s="50" t="s">
        <v>642</v>
      </c>
      <c r="B89" s="50" t="s">
        <v>486</v>
      </c>
      <c r="C89" s="50" t="s">
        <v>487</v>
      </c>
      <c r="D89" s="51" t="s">
        <v>9</v>
      </c>
      <c r="E89" s="52">
        <v>74.288</v>
      </c>
      <c r="F89" s="52"/>
      <c r="G89" s="53">
        <f t="shared" si="0"/>
        <v>0</v>
      </c>
    </row>
    <row r="90" spans="1:7" s="54" customFormat="1" ht="51">
      <c r="A90" s="50" t="s">
        <v>643</v>
      </c>
      <c r="B90" s="50" t="s">
        <v>489</v>
      </c>
      <c r="C90" s="50" t="s">
        <v>490</v>
      </c>
      <c r="D90" s="51" t="s">
        <v>9</v>
      </c>
      <c r="E90" s="52">
        <v>74.288</v>
      </c>
      <c r="F90" s="52"/>
      <c r="G90" s="53">
        <f t="shared" si="0"/>
        <v>0</v>
      </c>
    </row>
    <row r="91" spans="1:7" s="54" customFormat="1" ht="38.25">
      <c r="A91" s="50" t="s">
        <v>644</v>
      </c>
      <c r="B91" s="50" t="s">
        <v>492</v>
      </c>
      <c r="C91" s="50" t="s">
        <v>493</v>
      </c>
      <c r="D91" s="51" t="s">
        <v>9</v>
      </c>
      <c r="E91" s="52">
        <v>74.288</v>
      </c>
      <c r="F91" s="52"/>
      <c r="G91" s="53">
        <f t="shared" si="0"/>
        <v>0</v>
      </c>
    </row>
    <row r="92" spans="1:7" s="54" customFormat="1" ht="51">
      <c r="A92" s="50" t="s">
        <v>645</v>
      </c>
      <c r="B92" s="55" t="s">
        <v>27</v>
      </c>
      <c r="C92" s="50" t="s">
        <v>495</v>
      </c>
      <c r="D92" s="51" t="s">
        <v>121</v>
      </c>
      <c r="E92" s="52">
        <v>1</v>
      </c>
      <c r="F92" s="52"/>
      <c r="G92" s="53">
        <f t="shared" si="0"/>
        <v>0</v>
      </c>
    </row>
    <row r="93" spans="1:7" ht="15">
      <c r="A93" s="3"/>
      <c r="B93" s="3"/>
      <c r="C93" s="3"/>
      <c r="D93" s="3"/>
      <c r="E93" s="30" t="s">
        <v>591</v>
      </c>
      <c r="G93" s="6">
        <f>SUM(G66:G92)</f>
        <v>0</v>
      </c>
    </row>
    <row r="94" spans="1:7" ht="25.5">
      <c r="A94" s="3" t="s">
        <v>588</v>
      </c>
      <c r="B94" s="3"/>
      <c r="C94" s="3" t="s">
        <v>587</v>
      </c>
      <c r="D94" s="3"/>
      <c r="E94" s="30"/>
      <c r="F94" s="6"/>
      <c r="G94" s="6"/>
    </row>
    <row r="95" spans="1:7" ht="25.5">
      <c r="A95" s="3" t="s">
        <v>646</v>
      </c>
      <c r="B95" s="3" t="s">
        <v>326</v>
      </c>
      <c r="C95" s="3" t="s">
        <v>327</v>
      </c>
      <c r="D95" s="3" t="s">
        <v>43</v>
      </c>
      <c r="E95" s="30">
        <v>4</v>
      </c>
      <c r="F95" s="6"/>
      <c r="G95" s="6">
        <f aca="true" t="shared" si="1" ref="G95:G112">ROUND(E95*F95,2)</f>
        <v>0</v>
      </c>
    </row>
    <row r="96" spans="1:7" ht="25.5">
      <c r="A96" s="3" t="s">
        <v>647</v>
      </c>
      <c r="B96" s="3" t="s">
        <v>328</v>
      </c>
      <c r="C96" s="3" t="s">
        <v>329</v>
      </c>
      <c r="D96" s="3" t="s">
        <v>56</v>
      </c>
      <c r="E96" s="30">
        <v>0.216</v>
      </c>
      <c r="F96" s="6"/>
      <c r="G96" s="6">
        <f t="shared" si="1"/>
        <v>0</v>
      </c>
    </row>
    <row r="97" spans="1:7" ht="38.25">
      <c r="A97" s="3" t="s">
        <v>648</v>
      </c>
      <c r="B97" s="3" t="s">
        <v>330</v>
      </c>
      <c r="C97" s="3" t="s">
        <v>496</v>
      </c>
      <c r="D97" s="3" t="s">
        <v>43</v>
      </c>
      <c r="E97" s="30">
        <v>7.2</v>
      </c>
      <c r="F97" s="6"/>
      <c r="G97" s="6">
        <f t="shared" si="1"/>
        <v>0</v>
      </c>
    </row>
    <row r="98" spans="1:7" ht="25.5">
      <c r="A98" s="3" t="s">
        <v>649</v>
      </c>
      <c r="B98" s="3" t="s">
        <v>302</v>
      </c>
      <c r="C98" s="3" t="s">
        <v>497</v>
      </c>
      <c r="D98" s="3" t="s">
        <v>43</v>
      </c>
      <c r="E98" s="30">
        <v>7.2</v>
      </c>
      <c r="F98" s="6"/>
      <c r="G98" s="6">
        <f t="shared" si="1"/>
        <v>0</v>
      </c>
    </row>
    <row r="99" spans="1:7" ht="25.5">
      <c r="A99" s="3" t="s">
        <v>650</v>
      </c>
      <c r="B99" s="3" t="s">
        <v>332</v>
      </c>
      <c r="C99" s="3" t="s">
        <v>333</v>
      </c>
      <c r="D99" s="3" t="s">
        <v>43</v>
      </c>
      <c r="E99" s="30">
        <v>7.2</v>
      </c>
      <c r="F99" s="6"/>
      <c r="G99" s="6">
        <f t="shared" si="1"/>
        <v>0</v>
      </c>
    </row>
    <row r="100" spans="1:7" ht="25.5">
      <c r="A100" s="3" t="s">
        <v>651</v>
      </c>
      <c r="B100" s="3" t="s">
        <v>334</v>
      </c>
      <c r="C100" s="3" t="s">
        <v>335</v>
      </c>
      <c r="D100" s="3" t="s">
        <v>43</v>
      </c>
      <c r="E100" s="30">
        <v>3.6</v>
      </c>
      <c r="F100" s="6"/>
      <c r="G100" s="6">
        <f t="shared" si="1"/>
        <v>0</v>
      </c>
    </row>
    <row r="101" spans="1:7" ht="51">
      <c r="A101" s="3" t="s">
        <v>652</v>
      </c>
      <c r="B101" s="3" t="s">
        <v>336</v>
      </c>
      <c r="C101" s="3" t="s">
        <v>337</v>
      </c>
      <c r="D101" s="3" t="s">
        <v>56</v>
      </c>
      <c r="E101" s="30">
        <v>1.125</v>
      </c>
      <c r="F101" s="6"/>
      <c r="G101" s="6">
        <f t="shared" si="1"/>
        <v>0</v>
      </c>
    </row>
    <row r="102" spans="1:7" ht="51">
      <c r="A102" s="3" t="s">
        <v>653</v>
      </c>
      <c r="B102" s="3" t="s">
        <v>341</v>
      </c>
      <c r="C102" s="3" t="s">
        <v>342</v>
      </c>
      <c r="D102" s="3" t="s">
        <v>63</v>
      </c>
      <c r="E102" s="30">
        <v>4</v>
      </c>
      <c r="F102" s="6"/>
      <c r="G102" s="6">
        <f t="shared" si="1"/>
        <v>0</v>
      </c>
    </row>
    <row r="103" spans="1:7" ht="51">
      <c r="A103" s="3" t="s">
        <v>654</v>
      </c>
      <c r="B103" s="3" t="s">
        <v>498</v>
      </c>
      <c r="C103" s="3" t="s">
        <v>499</v>
      </c>
      <c r="D103" s="3" t="s">
        <v>9</v>
      </c>
      <c r="E103" s="30">
        <v>2.43</v>
      </c>
      <c r="F103" s="6"/>
      <c r="G103" s="6">
        <f t="shared" si="1"/>
        <v>0</v>
      </c>
    </row>
    <row r="104" spans="1:7" ht="38.25">
      <c r="A104" s="3" t="s">
        <v>655</v>
      </c>
      <c r="B104" s="3" t="s">
        <v>27</v>
      </c>
      <c r="C104" s="3" t="s">
        <v>500</v>
      </c>
      <c r="D104" s="3" t="s">
        <v>121</v>
      </c>
      <c r="E104" s="30">
        <v>1</v>
      </c>
      <c r="F104" s="6"/>
      <c r="G104" s="6">
        <f t="shared" si="1"/>
        <v>0</v>
      </c>
    </row>
    <row r="105" spans="1:7" ht="38.25">
      <c r="A105" s="3" t="s">
        <v>656</v>
      </c>
      <c r="B105" s="3" t="s">
        <v>277</v>
      </c>
      <c r="C105" s="3" t="s">
        <v>369</v>
      </c>
      <c r="D105" s="3" t="s">
        <v>9</v>
      </c>
      <c r="E105" s="30">
        <v>2.6</v>
      </c>
      <c r="F105" s="6"/>
      <c r="G105" s="6">
        <f t="shared" si="1"/>
        <v>0</v>
      </c>
    </row>
    <row r="106" spans="1:7" ht="38.25">
      <c r="A106" s="3" t="s">
        <v>657</v>
      </c>
      <c r="B106" s="3" t="s">
        <v>501</v>
      </c>
      <c r="C106" s="3" t="s">
        <v>502</v>
      </c>
      <c r="D106" s="3" t="s">
        <v>9</v>
      </c>
      <c r="E106" s="30">
        <v>11.845</v>
      </c>
      <c r="F106" s="6"/>
      <c r="G106" s="6">
        <f t="shared" si="1"/>
        <v>0</v>
      </c>
    </row>
    <row r="107" spans="1:7" ht="38.25">
      <c r="A107" s="3" t="s">
        <v>658</v>
      </c>
      <c r="B107" s="3" t="s">
        <v>503</v>
      </c>
      <c r="C107" s="3" t="s">
        <v>504</v>
      </c>
      <c r="D107" s="3" t="s">
        <v>63</v>
      </c>
      <c r="E107" s="30">
        <v>1</v>
      </c>
      <c r="F107" s="6"/>
      <c r="G107" s="6">
        <f t="shared" si="1"/>
        <v>0</v>
      </c>
    </row>
    <row r="108" spans="1:7" ht="38.25">
      <c r="A108" s="3" t="s">
        <v>659</v>
      </c>
      <c r="B108" s="3" t="s">
        <v>143</v>
      </c>
      <c r="C108" s="3" t="s">
        <v>505</v>
      </c>
      <c r="D108" s="3" t="s">
        <v>9</v>
      </c>
      <c r="E108" s="30">
        <v>0.252</v>
      </c>
      <c r="F108" s="6"/>
      <c r="G108" s="6">
        <f t="shared" si="1"/>
        <v>0</v>
      </c>
    </row>
    <row r="109" spans="1:7" ht="25.5">
      <c r="A109" s="3" t="s">
        <v>660</v>
      </c>
      <c r="B109" s="3" t="s">
        <v>506</v>
      </c>
      <c r="C109" s="3" t="s">
        <v>507</v>
      </c>
      <c r="D109" s="3" t="s">
        <v>43</v>
      </c>
      <c r="E109" s="30">
        <v>1.4</v>
      </c>
      <c r="F109" s="6"/>
      <c r="G109" s="6">
        <f t="shared" si="1"/>
        <v>0</v>
      </c>
    </row>
    <row r="110" spans="1:7" ht="25.5">
      <c r="A110" s="3" t="s">
        <v>661</v>
      </c>
      <c r="B110" s="3" t="s">
        <v>375</v>
      </c>
      <c r="C110" s="3" t="s">
        <v>376</v>
      </c>
      <c r="D110" s="3" t="s">
        <v>56</v>
      </c>
      <c r="E110" s="30">
        <v>1.233</v>
      </c>
      <c r="F110" s="6"/>
      <c r="G110" s="6">
        <f t="shared" si="1"/>
        <v>0</v>
      </c>
    </row>
    <row r="111" spans="1:7" ht="38.25">
      <c r="A111" s="3" t="s">
        <v>662</v>
      </c>
      <c r="B111" s="3" t="s">
        <v>86</v>
      </c>
      <c r="C111" s="3" t="s">
        <v>87</v>
      </c>
      <c r="D111" s="3" t="s">
        <v>56</v>
      </c>
      <c r="E111" s="30">
        <v>1.233</v>
      </c>
      <c r="F111" s="6"/>
      <c r="G111" s="6">
        <f t="shared" si="1"/>
        <v>0</v>
      </c>
    </row>
    <row r="112" spans="1:7" ht="38.25">
      <c r="A112" s="3" t="s">
        <v>663</v>
      </c>
      <c r="B112" s="3" t="s">
        <v>89</v>
      </c>
      <c r="C112" s="3" t="s">
        <v>90</v>
      </c>
      <c r="D112" s="3" t="s">
        <v>56</v>
      </c>
      <c r="E112" s="30">
        <v>1.233</v>
      </c>
      <c r="F112" s="6"/>
      <c r="G112" s="6">
        <f t="shared" si="1"/>
        <v>0</v>
      </c>
    </row>
    <row r="113" spans="1:7" ht="15">
      <c r="A113" s="3"/>
      <c r="B113" s="3"/>
      <c r="C113" s="3"/>
      <c r="D113" s="3"/>
      <c r="E113" s="30" t="s">
        <v>591</v>
      </c>
      <c r="G113" s="6">
        <f>SUM(G95:G112)</f>
        <v>0</v>
      </c>
    </row>
    <row r="114" spans="1:7" ht="15">
      <c r="A114" s="58" t="s">
        <v>530</v>
      </c>
      <c r="B114" s="59"/>
      <c r="C114" s="59"/>
      <c r="D114" s="59"/>
      <c r="E114" s="59"/>
      <c r="F114" s="60"/>
      <c r="G114" s="11">
        <f>G64+G93+G113</f>
        <v>0</v>
      </c>
    </row>
  </sheetData>
  <sheetProtection/>
  <mergeCells count="3">
    <mergeCell ref="A114:F114"/>
    <mergeCell ref="C2:G2"/>
    <mergeCell ref="C3:G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SheetLayoutView="100" zoomScalePageLayoutView="0" workbookViewId="0" topLeftCell="A45">
      <selection activeCell="C46" sqref="C46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35.7109375" style="0" customWidth="1"/>
    <col min="4" max="4" width="5.7109375" style="0" customWidth="1"/>
    <col min="5" max="7" width="10.7109375" style="0" customWidth="1"/>
  </cols>
  <sheetData>
    <row r="1" ht="18.75">
      <c r="C1" s="26" t="s">
        <v>561</v>
      </c>
    </row>
    <row r="2" spans="2:7" ht="32.25" customHeight="1">
      <c r="B2" s="27" t="s">
        <v>559</v>
      </c>
      <c r="C2" s="61" t="str">
        <f>ZZK!B4</f>
        <v>Remont Ratusza - etap V</v>
      </c>
      <c r="D2" s="61"/>
      <c r="E2" s="61"/>
      <c r="F2" s="61"/>
      <c r="G2" s="61"/>
    </row>
    <row r="3" spans="2:7" ht="15">
      <c r="B3" s="7" t="s">
        <v>557</v>
      </c>
      <c r="C3" s="7" t="str">
        <f>ZZK!C20</f>
        <v>Remont pomieszczeń punktu obsługi klienta</v>
      </c>
      <c r="D3" s="7"/>
      <c r="E3" s="7"/>
      <c r="F3" s="7"/>
      <c r="G3" s="7"/>
    </row>
    <row r="4" spans="1:7" ht="15">
      <c r="A4" s="8"/>
      <c r="B4" s="8"/>
      <c r="C4" s="8"/>
      <c r="D4" s="8"/>
      <c r="E4" s="8"/>
      <c r="F4" s="8"/>
      <c r="G4" s="8"/>
    </row>
    <row r="5" spans="1:7" ht="25.5">
      <c r="A5" s="5" t="s">
        <v>0</v>
      </c>
      <c r="B5" s="5" t="s">
        <v>1</v>
      </c>
      <c r="C5" s="5" t="s">
        <v>2</v>
      </c>
      <c r="D5" s="5" t="s">
        <v>527</v>
      </c>
      <c r="E5" s="5" t="s">
        <v>3</v>
      </c>
      <c r="F5" s="5" t="s">
        <v>4</v>
      </c>
      <c r="G5" s="5" t="s">
        <v>5</v>
      </c>
    </row>
    <row r="6" spans="1:7" ht="15">
      <c r="A6" s="5" t="s">
        <v>567</v>
      </c>
      <c r="B6" s="5"/>
      <c r="C6" s="40" t="s">
        <v>589</v>
      </c>
      <c r="D6" s="5"/>
      <c r="E6" s="5"/>
      <c r="F6" s="5"/>
      <c r="G6" s="5"/>
    </row>
    <row r="7" spans="1:7" ht="25.5">
      <c r="A7" s="3" t="s">
        <v>6</v>
      </c>
      <c r="B7" s="3" t="s">
        <v>290</v>
      </c>
      <c r="C7" s="3" t="s">
        <v>291</v>
      </c>
      <c r="D7" s="1" t="s">
        <v>9</v>
      </c>
      <c r="E7" s="30">
        <v>16.04</v>
      </c>
      <c r="F7" s="6"/>
      <c r="G7" s="6">
        <f aca="true" t="shared" si="0" ref="G7:G50">ROUND(E7*F7,2)</f>
        <v>0</v>
      </c>
    </row>
    <row r="8" spans="1:7" ht="25.5">
      <c r="A8" s="3" t="s">
        <v>10</v>
      </c>
      <c r="B8" s="3" t="s">
        <v>292</v>
      </c>
      <c r="C8" s="3" t="s">
        <v>293</v>
      </c>
      <c r="D8" s="1" t="s">
        <v>9</v>
      </c>
      <c r="E8" s="30">
        <v>16.04</v>
      </c>
      <c r="F8" s="6"/>
      <c r="G8" s="6">
        <f t="shared" si="0"/>
        <v>0</v>
      </c>
    </row>
    <row r="9" spans="1:7" ht="25.5">
      <c r="A9" s="3" t="s">
        <v>13</v>
      </c>
      <c r="B9" s="3" t="s">
        <v>294</v>
      </c>
      <c r="C9" s="3" t="s">
        <v>295</v>
      </c>
      <c r="D9" s="1" t="s">
        <v>43</v>
      </c>
      <c r="E9" s="30">
        <v>20</v>
      </c>
      <c r="F9" s="6"/>
      <c r="G9" s="6">
        <f t="shared" si="0"/>
        <v>0</v>
      </c>
    </row>
    <row r="10" spans="1:7" ht="25.5">
      <c r="A10" s="3" t="s">
        <v>16</v>
      </c>
      <c r="B10" s="3" t="s">
        <v>296</v>
      </c>
      <c r="C10" s="3" t="s">
        <v>297</v>
      </c>
      <c r="D10" s="1" t="s">
        <v>9</v>
      </c>
      <c r="E10" s="30">
        <v>16.04</v>
      </c>
      <c r="F10" s="6"/>
      <c r="G10" s="6">
        <f t="shared" si="0"/>
        <v>0</v>
      </c>
    </row>
    <row r="11" spans="1:7" ht="25.5">
      <c r="A11" s="3" t="s">
        <v>19</v>
      </c>
      <c r="B11" s="3" t="s">
        <v>298</v>
      </c>
      <c r="C11" s="3" t="s">
        <v>299</v>
      </c>
      <c r="D11" s="1" t="s">
        <v>9</v>
      </c>
      <c r="E11" s="30">
        <v>3.01</v>
      </c>
      <c r="F11" s="6"/>
      <c r="G11" s="6">
        <f t="shared" si="0"/>
        <v>0</v>
      </c>
    </row>
    <row r="12" spans="1:7" ht="38.25">
      <c r="A12" s="3" t="s">
        <v>23</v>
      </c>
      <c r="B12" s="3" t="s">
        <v>300</v>
      </c>
      <c r="C12" s="3" t="s">
        <v>301</v>
      </c>
      <c r="D12" s="1" t="s">
        <v>43</v>
      </c>
      <c r="E12" s="30">
        <v>30.1</v>
      </c>
      <c r="F12" s="6"/>
      <c r="G12" s="6">
        <f t="shared" si="0"/>
        <v>0</v>
      </c>
    </row>
    <row r="13" spans="1:7" ht="25.5">
      <c r="A13" s="3" t="s">
        <v>26</v>
      </c>
      <c r="B13" s="3" t="s">
        <v>302</v>
      </c>
      <c r="C13" s="3" t="s">
        <v>303</v>
      </c>
      <c r="D13" s="1" t="s">
        <v>43</v>
      </c>
      <c r="E13" s="30">
        <v>6.02</v>
      </c>
      <c r="F13" s="6"/>
      <c r="G13" s="6">
        <f t="shared" si="0"/>
        <v>0</v>
      </c>
    </row>
    <row r="14" spans="1:7" ht="25.5">
      <c r="A14" s="3" t="s">
        <v>29</v>
      </c>
      <c r="B14" s="3" t="s">
        <v>304</v>
      </c>
      <c r="C14" s="3" t="s">
        <v>305</v>
      </c>
      <c r="D14" s="1" t="s">
        <v>9</v>
      </c>
      <c r="E14" s="30">
        <v>6.02</v>
      </c>
      <c r="F14" s="6"/>
      <c r="G14" s="6">
        <f t="shared" si="0"/>
        <v>0</v>
      </c>
    </row>
    <row r="15" spans="1:7" ht="38.25">
      <c r="A15" s="3" t="s">
        <v>30</v>
      </c>
      <c r="B15" s="3" t="s">
        <v>306</v>
      </c>
      <c r="C15" s="3" t="s">
        <v>307</v>
      </c>
      <c r="D15" s="1" t="s">
        <v>9</v>
      </c>
      <c r="E15" s="30">
        <v>16.04</v>
      </c>
      <c r="F15" s="6"/>
      <c r="G15" s="6">
        <f t="shared" si="0"/>
        <v>0</v>
      </c>
    </row>
    <row r="16" spans="1:7" ht="25.5">
      <c r="A16" s="3" t="s">
        <v>32</v>
      </c>
      <c r="B16" s="3" t="s">
        <v>308</v>
      </c>
      <c r="C16" s="3" t="s">
        <v>309</v>
      </c>
      <c r="D16" s="1" t="s">
        <v>9</v>
      </c>
      <c r="E16" s="30">
        <v>16.04</v>
      </c>
      <c r="F16" s="6"/>
      <c r="G16" s="6">
        <f t="shared" si="0"/>
        <v>0</v>
      </c>
    </row>
    <row r="17" spans="1:7" ht="51">
      <c r="A17" s="3" t="s">
        <v>34</v>
      </c>
      <c r="B17" s="3" t="s">
        <v>310</v>
      </c>
      <c r="C17" s="3" t="s">
        <v>311</v>
      </c>
      <c r="D17" s="1" t="s">
        <v>9</v>
      </c>
      <c r="E17" s="30">
        <v>16.04</v>
      </c>
      <c r="F17" s="6"/>
      <c r="G17" s="6">
        <f t="shared" si="0"/>
        <v>0</v>
      </c>
    </row>
    <row r="18" spans="1:7" ht="38.25">
      <c r="A18" s="3" t="s">
        <v>37</v>
      </c>
      <c r="B18" s="3" t="s">
        <v>306</v>
      </c>
      <c r="C18" s="3" t="s">
        <v>312</v>
      </c>
      <c r="D18" s="1" t="s">
        <v>9</v>
      </c>
      <c r="E18" s="30">
        <v>16.04</v>
      </c>
      <c r="F18" s="6"/>
      <c r="G18" s="6">
        <f t="shared" si="0"/>
        <v>0</v>
      </c>
    </row>
    <row r="19" spans="1:7" ht="51">
      <c r="A19" s="3" t="s">
        <v>40</v>
      </c>
      <c r="B19" s="3" t="s">
        <v>238</v>
      </c>
      <c r="C19" s="3" t="s">
        <v>313</v>
      </c>
      <c r="D19" s="1" t="s">
        <v>9</v>
      </c>
      <c r="E19" s="30">
        <v>16.04</v>
      </c>
      <c r="F19" s="6"/>
      <c r="G19" s="6">
        <f t="shared" si="0"/>
        <v>0</v>
      </c>
    </row>
    <row r="20" spans="1:7" ht="51">
      <c r="A20" s="3" t="s">
        <v>44</v>
      </c>
      <c r="B20" s="3" t="s">
        <v>314</v>
      </c>
      <c r="C20" s="3" t="s">
        <v>315</v>
      </c>
      <c r="D20" s="1" t="s">
        <v>9</v>
      </c>
      <c r="E20" s="30">
        <v>16.04</v>
      </c>
      <c r="F20" s="6"/>
      <c r="G20" s="6">
        <f t="shared" si="0"/>
        <v>0</v>
      </c>
    </row>
    <row r="21" spans="1:7" ht="25.5">
      <c r="A21" s="3" t="s">
        <v>47</v>
      </c>
      <c r="B21" s="3" t="s">
        <v>316</v>
      </c>
      <c r="C21" s="3" t="s">
        <v>317</v>
      </c>
      <c r="D21" s="1" t="s">
        <v>9</v>
      </c>
      <c r="E21" s="30">
        <v>16.04</v>
      </c>
      <c r="F21" s="6"/>
      <c r="G21" s="6">
        <f t="shared" si="0"/>
        <v>0</v>
      </c>
    </row>
    <row r="22" spans="1:7" ht="25.5">
      <c r="A22" s="3" t="s">
        <v>50</v>
      </c>
      <c r="B22" s="3" t="s">
        <v>318</v>
      </c>
      <c r="C22" s="3" t="s">
        <v>319</v>
      </c>
      <c r="D22" s="1" t="s">
        <v>43</v>
      </c>
      <c r="E22" s="30">
        <v>15</v>
      </c>
      <c r="F22" s="6"/>
      <c r="G22" s="6">
        <f t="shared" si="0"/>
        <v>0</v>
      </c>
    </row>
    <row r="23" spans="1:7" ht="38.25">
      <c r="A23" s="3" t="s">
        <v>53</v>
      </c>
      <c r="B23" s="3" t="s">
        <v>320</v>
      </c>
      <c r="C23" s="3" t="s">
        <v>321</v>
      </c>
      <c r="D23" s="1" t="s">
        <v>9</v>
      </c>
      <c r="E23" s="30">
        <v>2.472</v>
      </c>
      <c r="F23" s="6"/>
      <c r="G23" s="6">
        <f t="shared" si="0"/>
        <v>0</v>
      </c>
    </row>
    <row r="24" spans="1:7" ht="25.5">
      <c r="A24" s="3" t="s">
        <v>57</v>
      </c>
      <c r="B24" s="3" t="s">
        <v>322</v>
      </c>
      <c r="C24" s="3" t="s">
        <v>323</v>
      </c>
      <c r="D24" s="1" t="s">
        <v>9</v>
      </c>
      <c r="E24" s="30">
        <v>2.472</v>
      </c>
      <c r="F24" s="6"/>
      <c r="G24" s="6">
        <f t="shared" si="0"/>
        <v>0</v>
      </c>
    </row>
    <row r="25" spans="1:7" ht="25.5">
      <c r="A25" s="3" t="s">
        <v>60</v>
      </c>
      <c r="B25" s="3" t="s">
        <v>324</v>
      </c>
      <c r="C25" s="3" t="s">
        <v>325</v>
      </c>
      <c r="D25" s="1" t="s">
        <v>63</v>
      </c>
      <c r="E25" s="30">
        <v>1</v>
      </c>
      <c r="F25" s="6"/>
      <c r="G25" s="6">
        <f t="shared" si="0"/>
        <v>0</v>
      </c>
    </row>
    <row r="26" spans="1:7" ht="38.25">
      <c r="A26" s="3" t="s">
        <v>64</v>
      </c>
      <c r="B26" s="3" t="s">
        <v>320</v>
      </c>
      <c r="C26" s="3" t="s">
        <v>321</v>
      </c>
      <c r="D26" s="1" t="s">
        <v>9</v>
      </c>
      <c r="E26" s="30">
        <v>1.08</v>
      </c>
      <c r="F26" s="6"/>
      <c r="G26" s="6">
        <f t="shared" si="0"/>
        <v>0</v>
      </c>
    </row>
    <row r="27" spans="1:7" ht="25.5">
      <c r="A27" s="3" t="s">
        <v>67</v>
      </c>
      <c r="B27" s="3" t="s">
        <v>326</v>
      </c>
      <c r="C27" s="3" t="s">
        <v>327</v>
      </c>
      <c r="D27" s="1" t="s">
        <v>43</v>
      </c>
      <c r="E27" s="30">
        <v>4</v>
      </c>
      <c r="F27" s="6"/>
      <c r="G27" s="6">
        <f t="shared" si="0"/>
        <v>0</v>
      </c>
    </row>
    <row r="28" spans="1:7" ht="25.5">
      <c r="A28" s="3" t="s">
        <v>70</v>
      </c>
      <c r="B28" s="3" t="s">
        <v>328</v>
      </c>
      <c r="C28" s="3" t="s">
        <v>329</v>
      </c>
      <c r="D28" s="1" t="s">
        <v>56</v>
      </c>
      <c r="E28" s="30">
        <v>0.09</v>
      </c>
      <c r="F28" s="6"/>
      <c r="G28" s="6">
        <f t="shared" si="0"/>
        <v>0</v>
      </c>
    </row>
    <row r="29" spans="1:7" ht="38.25">
      <c r="A29" s="3" t="s">
        <v>73</v>
      </c>
      <c r="B29" s="3" t="s">
        <v>330</v>
      </c>
      <c r="C29" s="3" t="s">
        <v>331</v>
      </c>
      <c r="D29" s="1" t="s">
        <v>43</v>
      </c>
      <c r="E29" s="30">
        <v>3</v>
      </c>
      <c r="F29" s="6"/>
      <c r="G29" s="6">
        <f t="shared" si="0"/>
        <v>0</v>
      </c>
    </row>
    <row r="30" spans="1:7" ht="25.5">
      <c r="A30" s="3" t="s">
        <v>76</v>
      </c>
      <c r="B30" s="3" t="s">
        <v>332</v>
      </c>
      <c r="C30" s="3" t="s">
        <v>333</v>
      </c>
      <c r="D30" s="1" t="s">
        <v>43</v>
      </c>
      <c r="E30" s="30">
        <v>3</v>
      </c>
      <c r="F30" s="6"/>
      <c r="G30" s="6">
        <f t="shared" si="0"/>
        <v>0</v>
      </c>
    </row>
    <row r="31" spans="1:7" ht="25.5">
      <c r="A31" s="3" t="s">
        <v>79</v>
      </c>
      <c r="B31" s="3" t="s">
        <v>334</v>
      </c>
      <c r="C31" s="3" t="s">
        <v>335</v>
      </c>
      <c r="D31" s="1" t="s">
        <v>43</v>
      </c>
      <c r="E31" s="30">
        <v>3</v>
      </c>
      <c r="F31" s="6"/>
      <c r="G31" s="6">
        <f t="shared" si="0"/>
        <v>0</v>
      </c>
    </row>
    <row r="32" spans="1:7" ht="51">
      <c r="A32" s="3" t="s">
        <v>82</v>
      </c>
      <c r="B32" s="3" t="s">
        <v>336</v>
      </c>
      <c r="C32" s="3" t="s">
        <v>337</v>
      </c>
      <c r="D32" s="1" t="s">
        <v>56</v>
      </c>
      <c r="E32" s="30">
        <v>0.513</v>
      </c>
      <c r="F32" s="6"/>
      <c r="G32" s="6">
        <f t="shared" si="0"/>
        <v>0</v>
      </c>
    </row>
    <row r="33" spans="1:7" ht="25.5">
      <c r="A33" s="3" t="s">
        <v>85</v>
      </c>
      <c r="B33" s="3" t="s">
        <v>338</v>
      </c>
      <c r="C33" s="3" t="s">
        <v>339</v>
      </c>
      <c r="D33" s="1" t="s">
        <v>63</v>
      </c>
      <c r="E33" s="30">
        <v>6</v>
      </c>
      <c r="F33" s="6"/>
      <c r="G33" s="6">
        <f t="shared" si="0"/>
        <v>0</v>
      </c>
    </row>
    <row r="34" spans="1:7" ht="25.5">
      <c r="A34" s="3" t="s">
        <v>88</v>
      </c>
      <c r="B34" s="3" t="s">
        <v>274</v>
      </c>
      <c r="C34" s="3" t="s">
        <v>275</v>
      </c>
      <c r="D34" s="1" t="s">
        <v>43</v>
      </c>
      <c r="E34" s="30">
        <v>10.4</v>
      </c>
      <c r="F34" s="6"/>
      <c r="G34" s="6">
        <f t="shared" si="0"/>
        <v>0</v>
      </c>
    </row>
    <row r="35" spans="1:7" ht="51">
      <c r="A35" s="3" t="s">
        <v>340</v>
      </c>
      <c r="B35" s="3" t="s">
        <v>341</v>
      </c>
      <c r="C35" s="3" t="s">
        <v>342</v>
      </c>
      <c r="D35" s="1" t="s">
        <v>63</v>
      </c>
      <c r="E35" s="30">
        <v>4</v>
      </c>
      <c r="F35" s="6"/>
      <c r="G35" s="6">
        <f t="shared" si="0"/>
        <v>0</v>
      </c>
    </row>
    <row r="36" spans="1:7" ht="38.25">
      <c r="A36" s="3" t="s">
        <v>343</v>
      </c>
      <c r="B36" s="3" t="s">
        <v>344</v>
      </c>
      <c r="C36" s="3" t="s">
        <v>345</v>
      </c>
      <c r="D36" s="1" t="s">
        <v>9</v>
      </c>
      <c r="E36" s="30">
        <v>7.104</v>
      </c>
      <c r="F36" s="6"/>
      <c r="G36" s="6">
        <f t="shared" si="0"/>
        <v>0</v>
      </c>
    </row>
    <row r="37" spans="1:7" ht="51">
      <c r="A37" s="3" t="s">
        <v>346</v>
      </c>
      <c r="B37" s="3" t="s">
        <v>347</v>
      </c>
      <c r="C37" s="3" t="s">
        <v>348</v>
      </c>
      <c r="D37" s="1" t="s">
        <v>9</v>
      </c>
      <c r="E37" s="30">
        <v>2.05</v>
      </c>
      <c r="F37" s="6"/>
      <c r="G37" s="6">
        <f t="shared" si="0"/>
        <v>0</v>
      </c>
    </row>
    <row r="38" spans="1:7" ht="25.5">
      <c r="A38" s="3" t="s">
        <v>349</v>
      </c>
      <c r="B38" s="3" t="s">
        <v>350</v>
      </c>
      <c r="C38" s="3" t="s">
        <v>351</v>
      </c>
      <c r="D38" s="1" t="s">
        <v>9</v>
      </c>
      <c r="E38" s="30">
        <v>4.1</v>
      </c>
      <c r="F38" s="6"/>
      <c r="G38" s="6">
        <f t="shared" si="0"/>
        <v>0</v>
      </c>
    </row>
    <row r="39" spans="1:7" ht="38.25">
      <c r="A39" s="3" t="s">
        <v>352</v>
      </c>
      <c r="B39" s="3" t="s">
        <v>153</v>
      </c>
      <c r="C39" s="3" t="s">
        <v>353</v>
      </c>
      <c r="D39" s="1" t="s">
        <v>9</v>
      </c>
      <c r="E39" s="30">
        <v>2.05</v>
      </c>
      <c r="F39" s="6"/>
      <c r="G39" s="6">
        <f t="shared" si="0"/>
        <v>0</v>
      </c>
    </row>
    <row r="40" spans="1:7" ht="38.25">
      <c r="A40" s="3" t="s">
        <v>354</v>
      </c>
      <c r="B40" s="3" t="s">
        <v>355</v>
      </c>
      <c r="C40" s="3" t="s">
        <v>356</v>
      </c>
      <c r="D40" s="1" t="s">
        <v>9</v>
      </c>
      <c r="E40" s="30">
        <v>58.784</v>
      </c>
      <c r="F40" s="6"/>
      <c r="G40" s="6">
        <f t="shared" si="0"/>
        <v>0</v>
      </c>
    </row>
    <row r="41" spans="1:7" ht="25.5">
      <c r="A41" s="3" t="s">
        <v>357</v>
      </c>
      <c r="B41" s="3" t="s">
        <v>358</v>
      </c>
      <c r="C41" s="3" t="s">
        <v>359</v>
      </c>
      <c r="D41" s="1" t="s">
        <v>9</v>
      </c>
      <c r="E41" s="30">
        <v>15.53</v>
      </c>
      <c r="F41" s="6"/>
      <c r="G41" s="6">
        <f t="shared" si="0"/>
        <v>0</v>
      </c>
    </row>
    <row r="42" spans="1:7" ht="25.5">
      <c r="A42" s="3" t="s">
        <v>360</v>
      </c>
      <c r="B42" s="3" t="s">
        <v>361</v>
      </c>
      <c r="C42" s="3" t="s">
        <v>362</v>
      </c>
      <c r="D42" s="1" t="s">
        <v>9</v>
      </c>
      <c r="E42" s="30">
        <v>15.53</v>
      </c>
      <c r="F42" s="6"/>
      <c r="G42" s="6">
        <f t="shared" si="0"/>
        <v>0</v>
      </c>
    </row>
    <row r="43" spans="1:7" ht="38.25">
      <c r="A43" s="3" t="s">
        <v>363</v>
      </c>
      <c r="B43" s="3" t="s">
        <v>277</v>
      </c>
      <c r="C43" s="3" t="s">
        <v>364</v>
      </c>
      <c r="D43" s="1" t="s">
        <v>9</v>
      </c>
      <c r="E43" s="30">
        <v>43.255</v>
      </c>
      <c r="F43" s="6"/>
      <c r="G43" s="6">
        <f t="shared" si="0"/>
        <v>0</v>
      </c>
    </row>
    <row r="44" spans="1:7" ht="51">
      <c r="A44" s="3" t="s">
        <v>365</v>
      </c>
      <c r="B44" s="3" t="s">
        <v>366</v>
      </c>
      <c r="C44" s="3" t="s">
        <v>367</v>
      </c>
      <c r="D44" s="1" t="s">
        <v>9</v>
      </c>
      <c r="E44" s="30">
        <v>58.784</v>
      </c>
      <c r="F44" s="6"/>
      <c r="G44" s="6">
        <f t="shared" si="0"/>
        <v>0</v>
      </c>
    </row>
    <row r="45" spans="1:7" ht="38.25">
      <c r="A45" s="3" t="s">
        <v>368</v>
      </c>
      <c r="B45" s="3" t="s">
        <v>277</v>
      </c>
      <c r="C45" s="3" t="s">
        <v>369</v>
      </c>
      <c r="D45" s="1" t="s">
        <v>9</v>
      </c>
      <c r="E45" s="30">
        <v>3.552</v>
      </c>
      <c r="F45" s="6"/>
      <c r="G45" s="6">
        <f t="shared" si="0"/>
        <v>0</v>
      </c>
    </row>
    <row r="46" spans="1:7" ht="51">
      <c r="A46" s="3" t="s">
        <v>370</v>
      </c>
      <c r="B46" s="3" t="s">
        <v>366</v>
      </c>
      <c r="C46" s="3" t="s">
        <v>367</v>
      </c>
      <c r="D46" s="1" t="s">
        <v>9</v>
      </c>
      <c r="E46" s="30">
        <v>3.552</v>
      </c>
      <c r="F46" s="6"/>
      <c r="G46" s="6">
        <f t="shared" si="0"/>
        <v>0</v>
      </c>
    </row>
    <row r="47" spans="1:7" ht="38.25">
      <c r="A47" s="3" t="s">
        <v>371</v>
      </c>
      <c r="B47" s="3" t="s">
        <v>372</v>
      </c>
      <c r="C47" s="3" t="s">
        <v>373</v>
      </c>
      <c r="D47" s="1" t="s">
        <v>9</v>
      </c>
      <c r="E47" s="30">
        <v>16.04</v>
      </c>
      <c r="F47" s="6"/>
      <c r="G47" s="6">
        <f t="shared" si="0"/>
        <v>0</v>
      </c>
    </row>
    <row r="48" spans="1:7" ht="25.5">
      <c r="A48" s="3" t="s">
        <v>374</v>
      </c>
      <c r="B48" s="3" t="s">
        <v>375</v>
      </c>
      <c r="C48" s="3" t="s">
        <v>376</v>
      </c>
      <c r="D48" s="1" t="s">
        <v>56</v>
      </c>
      <c r="E48" s="30">
        <v>3.49</v>
      </c>
      <c r="F48" s="6"/>
      <c r="G48" s="6">
        <f t="shared" si="0"/>
        <v>0</v>
      </c>
    </row>
    <row r="49" spans="1:7" ht="38.25">
      <c r="A49" s="3" t="s">
        <v>377</v>
      </c>
      <c r="B49" s="3" t="s">
        <v>86</v>
      </c>
      <c r="C49" s="3" t="s">
        <v>87</v>
      </c>
      <c r="D49" s="1" t="s">
        <v>56</v>
      </c>
      <c r="E49" s="30">
        <v>3.49</v>
      </c>
      <c r="F49" s="6"/>
      <c r="G49" s="6">
        <f t="shared" si="0"/>
        <v>0</v>
      </c>
    </row>
    <row r="50" spans="1:7" ht="38.25">
      <c r="A50" s="3" t="s">
        <v>378</v>
      </c>
      <c r="B50" s="3" t="s">
        <v>89</v>
      </c>
      <c r="C50" s="3" t="s">
        <v>90</v>
      </c>
      <c r="D50" s="1" t="s">
        <v>56</v>
      </c>
      <c r="E50" s="30">
        <v>3.49</v>
      </c>
      <c r="F50" s="6"/>
      <c r="G50" s="6">
        <f t="shared" si="0"/>
        <v>0</v>
      </c>
    </row>
    <row r="51" spans="1:7" ht="15">
      <c r="A51" s="47"/>
      <c r="B51" s="43"/>
      <c r="C51" s="43"/>
      <c r="D51" s="44"/>
      <c r="E51" s="45" t="s">
        <v>591</v>
      </c>
      <c r="F51" s="46"/>
      <c r="G51" s="6">
        <f>SUM(G7:G50)</f>
        <v>0</v>
      </c>
    </row>
    <row r="52" spans="1:7" ht="15">
      <c r="A52" s="58" t="s">
        <v>531</v>
      </c>
      <c r="B52" s="59"/>
      <c r="C52" s="59"/>
      <c r="D52" s="59"/>
      <c r="E52" s="59"/>
      <c r="F52" s="60"/>
      <c r="G52" s="6">
        <f>G51</f>
        <v>0</v>
      </c>
    </row>
  </sheetData>
  <sheetProtection/>
  <mergeCells count="2">
    <mergeCell ref="A52:F52"/>
    <mergeCell ref="C2:G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35.7109375" style="0" customWidth="1"/>
    <col min="4" max="4" width="5.7109375" style="0" customWidth="1"/>
    <col min="5" max="5" width="10.7109375" style="28" customWidth="1"/>
    <col min="6" max="7" width="10.7109375" style="0" customWidth="1"/>
  </cols>
  <sheetData>
    <row r="1" ht="18.75">
      <c r="C1" s="26" t="s">
        <v>563</v>
      </c>
    </row>
    <row r="2" spans="2:7" ht="30" customHeight="1">
      <c r="B2" s="27" t="s">
        <v>559</v>
      </c>
      <c r="C2" s="61" t="str">
        <f>ZZK!B4</f>
        <v>Remont Ratusza - etap V</v>
      </c>
      <c r="D2" s="61"/>
      <c r="E2" s="61"/>
      <c r="F2" s="61"/>
      <c r="G2" s="61"/>
    </row>
    <row r="3" spans="2:7" ht="29.25" customHeight="1">
      <c r="B3" s="27" t="s">
        <v>557</v>
      </c>
      <c r="C3" s="62" t="str">
        <f>ZZK!C22</f>
        <v>Remont i przebudowa części pom. biurowych na I pietrze w skrzydle wschodnim budynku</v>
      </c>
      <c r="D3" s="62"/>
      <c r="E3" s="62"/>
      <c r="F3" s="62"/>
      <c r="G3" s="62"/>
    </row>
    <row r="5" spans="1:7" ht="25.5">
      <c r="A5" s="5" t="s">
        <v>0</v>
      </c>
      <c r="B5" s="5" t="s">
        <v>1</v>
      </c>
      <c r="C5" s="5" t="s">
        <v>2</v>
      </c>
      <c r="D5" s="5" t="s">
        <v>527</v>
      </c>
      <c r="E5" s="29" t="s">
        <v>3</v>
      </c>
      <c r="F5" s="5" t="s">
        <v>4</v>
      </c>
      <c r="G5" s="5" t="s">
        <v>5</v>
      </c>
    </row>
    <row r="6" spans="1:7" ht="25.5">
      <c r="A6" s="5" t="s">
        <v>582</v>
      </c>
      <c r="B6" s="5"/>
      <c r="C6" s="40" t="s">
        <v>590</v>
      </c>
      <c r="D6" s="5"/>
      <c r="E6" s="29"/>
      <c r="F6" s="5"/>
      <c r="G6" s="5"/>
    </row>
    <row r="7" spans="1:7" ht="25.5">
      <c r="A7" s="3" t="s">
        <v>6</v>
      </c>
      <c r="B7" s="3" t="s">
        <v>326</v>
      </c>
      <c r="C7" s="3" t="s">
        <v>327</v>
      </c>
      <c r="D7" s="1" t="s">
        <v>43</v>
      </c>
      <c r="E7" s="30">
        <v>14</v>
      </c>
      <c r="F7" s="6"/>
      <c r="G7" s="6">
        <f>ROUND(E7*F7,2)</f>
        <v>0</v>
      </c>
    </row>
    <row r="8" spans="1:7" ht="25.5">
      <c r="A8" s="3" t="s">
        <v>10</v>
      </c>
      <c r="B8" s="3" t="s">
        <v>328</v>
      </c>
      <c r="C8" s="3" t="s">
        <v>329</v>
      </c>
      <c r="D8" s="1" t="s">
        <v>56</v>
      </c>
      <c r="E8" s="30">
        <v>0.54</v>
      </c>
      <c r="F8" s="6"/>
      <c r="G8" s="6">
        <f aca="true" t="shared" si="0" ref="G8:G34">ROUND(E8*F8,2)</f>
        <v>0</v>
      </c>
    </row>
    <row r="9" spans="1:7" ht="25.5">
      <c r="A9" s="3" t="s">
        <v>13</v>
      </c>
      <c r="B9" s="3" t="s">
        <v>302</v>
      </c>
      <c r="C9" s="3" t="s">
        <v>497</v>
      </c>
      <c r="D9" s="1" t="s">
        <v>43</v>
      </c>
      <c r="E9" s="30">
        <v>18</v>
      </c>
      <c r="F9" s="6"/>
      <c r="G9" s="6">
        <f t="shared" si="0"/>
        <v>0</v>
      </c>
    </row>
    <row r="10" spans="1:7" ht="38.25">
      <c r="A10" s="3" t="s">
        <v>16</v>
      </c>
      <c r="B10" s="3" t="s">
        <v>330</v>
      </c>
      <c r="C10" s="3" t="s">
        <v>331</v>
      </c>
      <c r="D10" s="1" t="s">
        <v>43</v>
      </c>
      <c r="E10" s="30">
        <v>18</v>
      </c>
      <c r="F10" s="6"/>
      <c r="G10" s="6">
        <f t="shared" si="0"/>
        <v>0</v>
      </c>
    </row>
    <row r="11" spans="1:7" ht="25.5">
      <c r="A11" s="3" t="s">
        <v>19</v>
      </c>
      <c r="B11" s="3" t="s">
        <v>332</v>
      </c>
      <c r="C11" s="3" t="s">
        <v>333</v>
      </c>
      <c r="D11" s="1" t="s">
        <v>43</v>
      </c>
      <c r="E11" s="30">
        <v>18</v>
      </c>
      <c r="F11" s="6"/>
      <c r="G11" s="6">
        <f t="shared" si="0"/>
        <v>0</v>
      </c>
    </row>
    <row r="12" spans="1:7" ht="25.5">
      <c r="A12" s="3" t="s">
        <v>23</v>
      </c>
      <c r="B12" s="3" t="s">
        <v>334</v>
      </c>
      <c r="C12" s="3" t="s">
        <v>335</v>
      </c>
      <c r="D12" s="1" t="s">
        <v>43</v>
      </c>
      <c r="E12" s="30">
        <v>18</v>
      </c>
      <c r="F12" s="6"/>
      <c r="G12" s="6">
        <f t="shared" si="0"/>
        <v>0</v>
      </c>
    </row>
    <row r="13" spans="1:7" ht="51">
      <c r="A13" s="3" t="s">
        <v>26</v>
      </c>
      <c r="B13" s="3" t="s">
        <v>336</v>
      </c>
      <c r="C13" s="3" t="s">
        <v>337</v>
      </c>
      <c r="D13" s="1" t="s">
        <v>56</v>
      </c>
      <c r="E13" s="30">
        <v>3.09</v>
      </c>
      <c r="F13" s="6"/>
      <c r="G13" s="6">
        <f t="shared" si="0"/>
        <v>0</v>
      </c>
    </row>
    <row r="14" spans="1:7" ht="25.5">
      <c r="A14" s="3" t="s">
        <v>29</v>
      </c>
      <c r="B14" s="3" t="s">
        <v>375</v>
      </c>
      <c r="C14" s="3" t="s">
        <v>376</v>
      </c>
      <c r="D14" s="1" t="s">
        <v>56</v>
      </c>
      <c r="E14" s="30">
        <v>3.63</v>
      </c>
      <c r="F14" s="6"/>
      <c r="G14" s="6">
        <f t="shared" si="0"/>
        <v>0</v>
      </c>
    </row>
    <row r="15" spans="1:7" ht="38.25">
      <c r="A15" s="3" t="s">
        <v>30</v>
      </c>
      <c r="B15" s="3" t="s">
        <v>86</v>
      </c>
      <c r="C15" s="3" t="s">
        <v>87</v>
      </c>
      <c r="D15" s="1" t="s">
        <v>56</v>
      </c>
      <c r="E15" s="30">
        <v>3.63</v>
      </c>
      <c r="F15" s="6"/>
      <c r="G15" s="6">
        <f t="shared" si="0"/>
        <v>0</v>
      </c>
    </row>
    <row r="16" spans="1:7" ht="38.25">
      <c r="A16" s="3" t="s">
        <v>32</v>
      </c>
      <c r="B16" s="3" t="s">
        <v>89</v>
      </c>
      <c r="C16" s="3" t="s">
        <v>90</v>
      </c>
      <c r="D16" s="1" t="s">
        <v>56</v>
      </c>
      <c r="E16" s="30">
        <v>3.63</v>
      </c>
      <c r="F16" s="6"/>
      <c r="G16" s="6">
        <f t="shared" si="0"/>
        <v>0</v>
      </c>
    </row>
    <row r="17" spans="1:7" ht="51">
      <c r="A17" s="3" t="s">
        <v>34</v>
      </c>
      <c r="B17" s="3" t="s">
        <v>341</v>
      </c>
      <c r="C17" s="3" t="s">
        <v>342</v>
      </c>
      <c r="D17" s="1" t="s">
        <v>63</v>
      </c>
      <c r="E17" s="30">
        <v>10</v>
      </c>
      <c r="F17" s="6"/>
      <c r="G17" s="6">
        <f t="shared" si="0"/>
        <v>0</v>
      </c>
    </row>
    <row r="18" spans="1:7" ht="25.5">
      <c r="A18" s="3" t="s">
        <v>37</v>
      </c>
      <c r="B18" s="3" t="s">
        <v>274</v>
      </c>
      <c r="C18" s="3" t="s">
        <v>275</v>
      </c>
      <c r="D18" s="1" t="s">
        <v>43</v>
      </c>
      <c r="E18" s="30">
        <v>62.4</v>
      </c>
      <c r="F18" s="6"/>
      <c r="G18" s="6">
        <f t="shared" si="0"/>
        <v>0</v>
      </c>
    </row>
    <row r="19" spans="1:7" ht="25.5">
      <c r="A19" s="3" t="s">
        <v>40</v>
      </c>
      <c r="B19" s="3" t="s">
        <v>508</v>
      </c>
      <c r="C19" s="3" t="s">
        <v>509</v>
      </c>
      <c r="D19" s="1" t="s">
        <v>43</v>
      </c>
      <c r="E19" s="30">
        <v>38.88</v>
      </c>
      <c r="F19" s="6"/>
      <c r="G19" s="6">
        <f t="shared" si="0"/>
        <v>0</v>
      </c>
    </row>
    <row r="20" spans="1:7" ht="51">
      <c r="A20" s="3" t="s">
        <v>44</v>
      </c>
      <c r="B20" s="3" t="s">
        <v>510</v>
      </c>
      <c r="C20" s="3" t="s">
        <v>511</v>
      </c>
      <c r="D20" s="1" t="s">
        <v>9</v>
      </c>
      <c r="E20" s="30">
        <v>1.8</v>
      </c>
      <c r="F20" s="6"/>
      <c r="G20" s="6">
        <f t="shared" si="0"/>
        <v>0</v>
      </c>
    </row>
    <row r="21" spans="1:7" ht="25.5">
      <c r="A21" s="3" t="s">
        <v>47</v>
      </c>
      <c r="B21" s="3" t="s">
        <v>512</v>
      </c>
      <c r="C21" s="3" t="s">
        <v>513</v>
      </c>
      <c r="D21" s="1" t="s">
        <v>9</v>
      </c>
      <c r="E21" s="30">
        <v>39.733</v>
      </c>
      <c r="F21" s="6"/>
      <c r="G21" s="6">
        <f t="shared" si="0"/>
        <v>0</v>
      </c>
    </row>
    <row r="22" spans="1:7" ht="38.25">
      <c r="A22" s="3" t="s">
        <v>50</v>
      </c>
      <c r="B22" s="3" t="s">
        <v>355</v>
      </c>
      <c r="C22" s="3" t="s">
        <v>514</v>
      </c>
      <c r="D22" s="1" t="s">
        <v>9</v>
      </c>
      <c r="E22" s="30">
        <v>39.733</v>
      </c>
      <c r="F22" s="6"/>
      <c r="G22" s="6">
        <f t="shared" si="0"/>
        <v>0</v>
      </c>
    </row>
    <row r="23" spans="1:7" ht="25.5">
      <c r="A23" s="3" t="s">
        <v>53</v>
      </c>
      <c r="B23" s="3" t="s">
        <v>358</v>
      </c>
      <c r="C23" s="3" t="s">
        <v>359</v>
      </c>
      <c r="D23" s="1" t="s">
        <v>9</v>
      </c>
      <c r="E23" s="30">
        <v>15.53</v>
      </c>
      <c r="F23" s="6"/>
      <c r="G23" s="6">
        <f t="shared" si="0"/>
        <v>0</v>
      </c>
    </row>
    <row r="24" spans="1:7" ht="25.5">
      <c r="A24" s="3" t="s">
        <v>57</v>
      </c>
      <c r="B24" s="3" t="s">
        <v>361</v>
      </c>
      <c r="C24" s="3" t="s">
        <v>362</v>
      </c>
      <c r="D24" s="1" t="s">
        <v>9</v>
      </c>
      <c r="E24" s="30">
        <v>39.733</v>
      </c>
      <c r="F24" s="6"/>
      <c r="G24" s="6">
        <f t="shared" si="0"/>
        <v>0</v>
      </c>
    </row>
    <row r="25" spans="1:7" ht="38.25">
      <c r="A25" s="3" t="s">
        <v>60</v>
      </c>
      <c r="B25" s="3" t="s">
        <v>355</v>
      </c>
      <c r="C25" s="3" t="s">
        <v>515</v>
      </c>
      <c r="D25" s="1" t="s">
        <v>9</v>
      </c>
      <c r="E25" s="30">
        <v>113.727</v>
      </c>
      <c r="F25" s="6"/>
      <c r="G25" s="6">
        <f t="shared" si="0"/>
        <v>0</v>
      </c>
    </row>
    <row r="26" spans="1:7" ht="38.25">
      <c r="A26" s="3" t="s">
        <v>64</v>
      </c>
      <c r="B26" s="3" t="s">
        <v>277</v>
      </c>
      <c r="C26" s="3" t="s">
        <v>364</v>
      </c>
      <c r="D26" s="1" t="s">
        <v>9</v>
      </c>
      <c r="E26" s="30">
        <v>113.727</v>
      </c>
      <c r="F26" s="6"/>
      <c r="G26" s="6">
        <f t="shared" si="0"/>
        <v>0</v>
      </c>
    </row>
    <row r="27" spans="1:7" ht="25.5">
      <c r="A27" s="3" t="s">
        <v>67</v>
      </c>
      <c r="B27" s="3" t="s">
        <v>324</v>
      </c>
      <c r="C27" s="3" t="s">
        <v>516</v>
      </c>
      <c r="D27" s="1" t="s">
        <v>63</v>
      </c>
      <c r="E27" s="30">
        <v>6</v>
      </c>
      <c r="F27" s="6"/>
      <c r="G27" s="6">
        <f t="shared" si="0"/>
        <v>0</v>
      </c>
    </row>
    <row r="28" spans="1:7" ht="25.5">
      <c r="A28" s="3" t="s">
        <v>70</v>
      </c>
      <c r="B28" s="3" t="s">
        <v>350</v>
      </c>
      <c r="C28" s="3" t="s">
        <v>517</v>
      </c>
      <c r="D28" s="1" t="s">
        <v>9</v>
      </c>
      <c r="E28" s="30">
        <v>12.3</v>
      </c>
      <c r="F28" s="6"/>
      <c r="G28" s="6">
        <f t="shared" si="0"/>
        <v>0</v>
      </c>
    </row>
    <row r="29" spans="1:7" ht="25.5">
      <c r="A29" s="3" t="s">
        <v>73</v>
      </c>
      <c r="B29" s="3" t="s">
        <v>347</v>
      </c>
      <c r="C29" s="3" t="s">
        <v>518</v>
      </c>
      <c r="D29" s="1" t="s">
        <v>9</v>
      </c>
      <c r="E29" s="30">
        <v>12.3</v>
      </c>
      <c r="F29" s="6"/>
      <c r="G29" s="6">
        <f t="shared" si="0"/>
        <v>0</v>
      </c>
    </row>
    <row r="30" spans="1:7" ht="38.25">
      <c r="A30" s="3" t="s">
        <v>76</v>
      </c>
      <c r="B30" s="3" t="s">
        <v>501</v>
      </c>
      <c r="C30" s="3" t="s">
        <v>502</v>
      </c>
      <c r="D30" s="1" t="s">
        <v>9</v>
      </c>
      <c r="E30" s="30">
        <v>153.46</v>
      </c>
      <c r="F30" s="6"/>
      <c r="G30" s="6">
        <f t="shared" si="0"/>
        <v>0</v>
      </c>
    </row>
    <row r="31" spans="1:7" ht="25.5">
      <c r="A31" s="3" t="s">
        <v>79</v>
      </c>
      <c r="B31" s="3" t="s">
        <v>519</v>
      </c>
      <c r="C31" s="3" t="s">
        <v>520</v>
      </c>
      <c r="D31" s="1" t="s">
        <v>9</v>
      </c>
      <c r="E31" s="30">
        <v>39.733</v>
      </c>
      <c r="F31" s="6"/>
      <c r="G31" s="6">
        <f t="shared" si="0"/>
        <v>0</v>
      </c>
    </row>
    <row r="32" spans="1:7" ht="25.5">
      <c r="A32" s="3" t="s">
        <v>82</v>
      </c>
      <c r="B32" s="3" t="s">
        <v>521</v>
      </c>
      <c r="C32" s="3" t="s">
        <v>522</v>
      </c>
      <c r="D32" s="1" t="s">
        <v>9</v>
      </c>
      <c r="E32" s="30">
        <v>39.733</v>
      </c>
      <c r="F32" s="6"/>
      <c r="G32" s="6">
        <f t="shared" si="0"/>
        <v>0</v>
      </c>
    </row>
    <row r="33" spans="1:7" ht="25.5">
      <c r="A33" s="3" t="s">
        <v>85</v>
      </c>
      <c r="B33" s="3" t="s">
        <v>523</v>
      </c>
      <c r="C33" s="3" t="s">
        <v>524</v>
      </c>
      <c r="D33" s="1" t="s">
        <v>9</v>
      </c>
      <c r="E33" s="30">
        <v>39.733</v>
      </c>
      <c r="F33" s="6"/>
      <c r="G33" s="6">
        <f t="shared" si="0"/>
        <v>0</v>
      </c>
    </row>
    <row r="34" spans="1:7" ht="25.5">
      <c r="A34" s="3" t="s">
        <v>88</v>
      </c>
      <c r="B34" s="3" t="s">
        <v>525</v>
      </c>
      <c r="C34" s="3" t="s">
        <v>526</v>
      </c>
      <c r="D34" s="1" t="s">
        <v>63</v>
      </c>
      <c r="E34" s="30">
        <v>2</v>
      </c>
      <c r="F34" s="6"/>
      <c r="G34" s="6">
        <f t="shared" si="0"/>
        <v>0</v>
      </c>
    </row>
    <row r="35" spans="1:7" ht="15">
      <c r="A35" s="47"/>
      <c r="B35" s="43"/>
      <c r="C35" s="43"/>
      <c r="D35" s="44"/>
      <c r="E35" s="45"/>
      <c r="F35" s="46"/>
      <c r="G35" s="6">
        <f>SUM(G7:G34)</f>
        <v>0</v>
      </c>
    </row>
    <row r="36" spans="1:7" ht="15">
      <c r="A36" s="58" t="s">
        <v>532</v>
      </c>
      <c r="B36" s="59"/>
      <c r="C36" s="59"/>
      <c r="D36" s="59"/>
      <c r="E36" s="59"/>
      <c r="F36" s="60"/>
      <c r="G36" s="6">
        <f>G35</f>
        <v>0</v>
      </c>
    </row>
  </sheetData>
  <sheetProtection/>
  <mergeCells count="3">
    <mergeCell ref="A36:F36"/>
    <mergeCell ref="C2:G2"/>
    <mergeCell ref="C3:G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2014-05-26T06:41:04Z</dcterms:modified>
  <cp:category/>
  <cp:version/>
  <cp:contentType/>
  <cp:contentStatus/>
</cp:coreProperties>
</file>