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42" activeTab="0"/>
  </bookViews>
  <sheets>
    <sheet name="ZZK" sheetId="1" r:id="rId1"/>
    <sheet name="KO Nr 1 drogowa" sheetId="2" r:id="rId2"/>
    <sheet name="KO Nr 2 sanitarna" sheetId="3" r:id="rId3"/>
    <sheet name="KO Nr 3 Oswietlenie" sheetId="4" r:id="rId4"/>
    <sheet name="KO Nr 4 elektryczna" sheetId="5" r:id="rId5"/>
    <sheet name="KO NR 5 telekomunikacyjna" sheetId="6" r:id="rId6"/>
    <sheet name="KO Nr 6 zielen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dane" localSheetId="1">#REF!</definedName>
    <definedName name="dane" localSheetId="2">#REF!</definedName>
    <definedName name="dane" localSheetId="3">#REF!</definedName>
    <definedName name="dane" localSheetId="4">#REF!</definedName>
    <definedName name="dane" localSheetId="5">#REF!</definedName>
    <definedName name="dane">#REF!</definedName>
    <definedName name="gr" localSheetId="2">'[5]Konwersja'!$K$10</definedName>
    <definedName name="gr" localSheetId="5">'[8]Konwersja'!$K$10</definedName>
    <definedName name="gr">'[2]Konwersja'!$K$10</definedName>
    <definedName name="kurs">4.2735</definedName>
    <definedName name="_xlnm.Print_Area" localSheetId="1">'KO Nr 1 drogowa'!$A$1:$H$77</definedName>
    <definedName name="_xlnm.Print_Area" localSheetId="2">'KO Nr 2 sanitarna'!$A$1:$H$91</definedName>
    <definedName name="_xlnm.Print_Area" localSheetId="3">'KO Nr 3 Oswietlenie'!$A$1:$H$34</definedName>
    <definedName name="_xlnm.Print_Area" localSheetId="4">'KO Nr 4 elektryczna'!$A$1:$H$42</definedName>
    <definedName name="_xlnm.Print_Area" localSheetId="5">'KO NR 5 telekomunikacyjna'!$A$1:$H$36</definedName>
    <definedName name="_xlnm.Print_Area" localSheetId="6">'KO Nr 6 zielen'!$A$1:$H$24</definedName>
    <definedName name="_xlnm.Print_Area" localSheetId="0">'ZZK'!$A$1:$D$31</definedName>
    <definedName name="_xlnm.Print_Titles" localSheetId="1">'KO Nr 1 drogowa'!$5:$7</definedName>
    <definedName name="zł" localSheetId="2">'[5]Konwersja'!$K$8</definedName>
    <definedName name="zł" localSheetId="5">'[8]Konwersja'!$K$8</definedName>
    <definedName name="zł">'[2]Konwersja'!$K$8</definedName>
  </definedNames>
  <calcPr fullCalcOnLoad="1"/>
</workbook>
</file>

<file path=xl/sharedStrings.xml><?xml version="1.0" encoding="utf-8"?>
<sst xmlns="http://schemas.openxmlformats.org/spreadsheetml/2006/main" count="828" uniqueCount="391">
  <si>
    <t>Lp.</t>
  </si>
  <si>
    <t>Przebudowa kolizji z siecią gazową</t>
  </si>
  <si>
    <t>WYMAGANIA OGÓLNE</t>
  </si>
  <si>
    <t>PRZYGOTOWANIE TERENU POD BUDOWĘ</t>
  </si>
  <si>
    <t>ROBOTY BUDOWLANE</t>
  </si>
  <si>
    <t>Budowa i likwidacja kanalizacji kablowej</t>
  </si>
  <si>
    <t>Budowa kabli rozdzielczych i abonenckich</t>
  </si>
  <si>
    <t>Pomiary</t>
  </si>
  <si>
    <t>Zieleń drogowa</t>
  </si>
  <si>
    <t>Przebudowa kolizji energetycznych</t>
  </si>
  <si>
    <t>ROBOTY ZIEMNE</t>
  </si>
  <si>
    <t>Kod pozycji</t>
  </si>
  <si>
    <t>Numer SST</t>
  </si>
  <si>
    <t>Nazwa i opis pozycji</t>
  </si>
  <si>
    <t>Jednostka</t>
  </si>
  <si>
    <t>Cena jedn.</t>
  </si>
  <si>
    <t>Wartość</t>
  </si>
  <si>
    <t>Nazwa</t>
  </si>
  <si>
    <t>Ilość</t>
  </si>
  <si>
    <t>4</t>
  </si>
  <si>
    <t>DZIAŁ OGÓLNY</t>
  </si>
  <si>
    <t>*</t>
  </si>
  <si>
    <t>DM.00.00.00</t>
  </si>
  <si>
    <t>-koszt dostosowania się do Wymagań Ogólnych zawartych w Specyfikacji Technicznej DM 00.00.00</t>
  </si>
  <si>
    <t>szt. (ryczałt)</t>
  </si>
  <si>
    <t>-wykonanie, utrzymanie oraz likwidacja tymczasowej organizacji ruchu (wraz z projektem)</t>
  </si>
  <si>
    <t>45100000-8</t>
  </si>
  <si>
    <t>D.01.00.00</t>
  </si>
  <si>
    <t>ROBOTY PRZYGOTOWAWCZE</t>
  </si>
  <si>
    <t>D.01.01.01</t>
  </si>
  <si>
    <t>Odtworzenie trasy i punktów wysokościowych w terenie równinnym</t>
  </si>
  <si>
    <t xml:space="preserve">-zakres objęty dokumentacją projektową   </t>
  </si>
  <si>
    <t>km</t>
  </si>
  <si>
    <t>45100000-5</t>
  </si>
  <si>
    <t>D.01.02.02</t>
  </si>
  <si>
    <t>Zdjęcie warstwy humusu</t>
  </si>
  <si>
    <t xml:space="preserve">- zdjęcie warstwy humusu grub. 20 cm. razem z wywiezieniem urobku     </t>
  </si>
  <si>
    <r>
      <t>m</t>
    </r>
    <r>
      <rPr>
        <vertAlign val="superscript"/>
        <sz val="10"/>
        <rFont val="Arial Narrow"/>
        <family val="2"/>
      </rPr>
      <t>2</t>
    </r>
  </si>
  <si>
    <t>45111000-8</t>
  </si>
  <si>
    <t>D.01.02.04</t>
  </si>
  <si>
    <t xml:space="preserve">Rozbiórki elementów dróg </t>
  </si>
  <si>
    <r>
      <t>m</t>
    </r>
    <r>
      <rPr>
        <vertAlign val="superscript"/>
        <sz val="10"/>
        <rFont val="Arial Narrow"/>
        <family val="2"/>
      </rPr>
      <t>3</t>
    </r>
  </si>
  <si>
    <t>- rozebranie ogrodzenia</t>
  </si>
  <si>
    <t>mb</t>
  </si>
  <si>
    <t>- przestawienie elementów małej architektury</t>
  </si>
  <si>
    <t>szt.</t>
  </si>
  <si>
    <t>D.02.00.00.</t>
  </si>
  <si>
    <t>D.02.01.01</t>
  </si>
  <si>
    <t>Wykonanie wykopów w gruntach</t>
  </si>
  <si>
    <t>D.02.03.01</t>
  </si>
  <si>
    <t>Wykonanie nasypów</t>
  </si>
  <si>
    <t>45233000-9</t>
  </si>
  <si>
    <t>D.04.00.00</t>
  </si>
  <si>
    <t>PODBUDOWY</t>
  </si>
  <si>
    <t>D.04.01.01.</t>
  </si>
  <si>
    <t>Koryto wraz z profilowaniem i zagęszczaniem podłoża</t>
  </si>
  <si>
    <t xml:space="preserve">- profilowanie i zagęszczanie podłoża pod warstwy konstrukcyjne </t>
  </si>
  <si>
    <t>D.04.04.02</t>
  </si>
  <si>
    <t>Podbudowa z kruszywa łamanego stabilizowanego mechanicznie</t>
  </si>
  <si>
    <t xml:space="preserve">-podbudowa z KŁSM, gr. 10cm   </t>
  </si>
  <si>
    <t>D.04.05.01</t>
  </si>
  <si>
    <t>Podbudowa z gruntu stabilizowanego cementem</t>
  </si>
  <si>
    <t xml:space="preserve">-podbudowa z kruszywa stabilizowanego cementem o wytrzym Rm=2.5 MPa gr. 10 cm       </t>
  </si>
  <si>
    <t>D.05.03.23</t>
  </si>
  <si>
    <t>Nawierzchnia z betonowej kostki brukowej</t>
  </si>
  <si>
    <t>ROBOTY WYKOŃCZENIOWE</t>
  </si>
  <si>
    <t>D.06.01.01.</t>
  </si>
  <si>
    <t xml:space="preserve">Umocnienie powierzchniowe skarp, rowów i ścieków </t>
  </si>
  <si>
    <t xml:space="preserve">- humusowanie z obsianiem skarp przy grubości humusu 10cm </t>
  </si>
  <si>
    <t>45112700-2</t>
  </si>
  <si>
    <t>D.07.00.00</t>
  </si>
  <si>
    <t>URZĄDZENIA BEZPIECZEŃSTWA RUCHU</t>
  </si>
  <si>
    <t>D.07.02.01</t>
  </si>
  <si>
    <t>Oznakowanie pionowe</t>
  </si>
  <si>
    <t>4523300-9</t>
  </si>
  <si>
    <t>D.08.00.00</t>
  </si>
  <si>
    <t>ELEMENTY ULIC</t>
  </si>
  <si>
    <t>D.08.01.01.</t>
  </si>
  <si>
    <t>Krawężniki betonowe</t>
  </si>
  <si>
    <t>- ustawienie krawężników betonowych 30x20x100 wraz z wykonaniem ławy betonowej z oporem z betonu C12/15</t>
  </si>
  <si>
    <t>m</t>
  </si>
  <si>
    <t>D.08.02.02</t>
  </si>
  <si>
    <t>Chodniki z brukowej kostki betonowej</t>
  </si>
  <si>
    <t xml:space="preserve">- wykonanie chodników z kostki betonowej kolorowej typu starobruk gr. 8 cm na podsypce cementowo-piaskowej gr. 3 cm </t>
  </si>
  <si>
    <t>D.08.03.01</t>
  </si>
  <si>
    <t>Betonowe obrzeża chodnikowe</t>
  </si>
  <si>
    <t>GG.00.12.01</t>
  </si>
  <si>
    <t>Pomiar powykonawczy zrealizowanych obiektów drogowych</t>
  </si>
  <si>
    <t>RAZEM CENA NETTO</t>
  </si>
  <si>
    <t>.................</t>
  </si>
  <si>
    <t>.........................................................................................................</t>
  </si>
  <si>
    <t>data</t>
  </si>
  <si>
    <t>podpis upełnomocnionego Przedstawiciela</t>
  </si>
  <si>
    <t>Branża sanitarna</t>
  </si>
  <si>
    <t>45111200-0</t>
  </si>
  <si>
    <t>D-02.00.00</t>
  </si>
  <si>
    <t>Roboty zimne - kanalizacja deszczowa</t>
  </si>
  <si>
    <t>1.1</t>
  </si>
  <si>
    <t>1.2</t>
  </si>
  <si>
    <t>1.3</t>
  </si>
  <si>
    <t>m2</t>
  </si>
  <si>
    <t>1.4</t>
  </si>
  <si>
    <t>1.5</t>
  </si>
  <si>
    <t>1.6</t>
  </si>
  <si>
    <t>Wykopy liniowe szer. 0.8-1.5 m pod fundamenty, rurociągi, kolektory w gruntach suchych z wydobyciem urobku łopatą lub wyciągiem ręcznymkat. III-IV; głębokość do 1.5 m</t>
  </si>
  <si>
    <t>m3</t>
  </si>
  <si>
    <t>Pełne umocnienie pionowych ścian wykopów liniowych o szer. do 1 m i głęb. do 3 m balami drewnianymi w gruntach suchych kat. III-IV z rozbiórką</t>
  </si>
  <si>
    <t>Obsypka rurociągu kruszywem dowiezionym</t>
  </si>
  <si>
    <t>Zagęszczenie nasypów ubijakami mechanicznymi; grunty sypkie kat. I-III</t>
  </si>
  <si>
    <t>Roboty ziemne wyk. koparkami chwytakowymi 0.25 m3 w ziemi kat.I-III uprzednio zmagazynowanej w hałdach z transportem urobku samochodami samowyładowczymi</t>
  </si>
  <si>
    <t>SUMA CZĘŚCIOWA</t>
  </si>
  <si>
    <t>45232111-6</t>
  </si>
  <si>
    <t>D-03.02.01</t>
  </si>
  <si>
    <t>Roboty montażowe - kanalizacja deszczowa</t>
  </si>
  <si>
    <t>2.1</t>
  </si>
  <si>
    <t>Kanały z rur PP SN8 łączonych na wcisk o śr. zewn. 150 mm</t>
  </si>
  <si>
    <t>2.2</t>
  </si>
  <si>
    <t>Kanały z rur PP SN8 łączonych na wcisk o śr. zewn. 200 mm</t>
  </si>
  <si>
    <t>2.3</t>
  </si>
  <si>
    <t>2.4</t>
  </si>
  <si>
    <t>2.5</t>
  </si>
  <si>
    <t>Studnie rewizyjne z kręgów betonowych o śr. 1200 mm w gotowym wykopie o głębok. 3m</t>
  </si>
  <si>
    <t>stud.</t>
  </si>
  <si>
    <t>2.6</t>
  </si>
  <si>
    <t>Studnie rewizyjne z kręgów betonowych o śr. 1200 mm w gotowym wykopie za każde 0.5 m różnicy głęb.</t>
  </si>
  <si>
    <t>[0.5 m] stud.</t>
  </si>
  <si>
    <t>2.7</t>
  </si>
  <si>
    <t>Studzienki ściekowe uliczne betonowe o śr.500 mm z osadnikiem bez syfonu</t>
  </si>
  <si>
    <t>2.8</t>
  </si>
  <si>
    <t>Przejście przez ściany komór za pomocą tulei typu PS Dn=150mm</t>
  </si>
  <si>
    <t>szt</t>
  </si>
  <si>
    <t>2.9</t>
  </si>
  <si>
    <t>Przejście przez ściany komór za pomocą tulei typu PS Dn=200mm</t>
  </si>
  <si>
    <t>2.10</t>
  </si>
  <si>
    <t>Przejście przez ściany komór za pomocą tulei typu PS Dn=300mm</t>
  </si>
  <si>
    <t>2.11</t>
  </si>
  <si>
    <t>2.12</t>
  </si>
  <si>
    <t>Próba szczelności kanałów rurowych o śr.nominalnej 150 mm</t>
  </si>
  <si>
    <t>2.13</t>
  </si>
  <si>
    <t>Próba szczelności kanałów rurowych o śr.nominalnej 200 mm</t>
  </si>
  <si>
    <t>2.14</t>
  </si>
  <si>
    <t>Próba szczelności kanałów rurowych o śr.nominalnej 300 mm</t>
  </si>
  <si>
    <t>2.15</t>
  </si>
  <si>
    <t>Przebudowa kolizji z siecią wodociągową wraz z regulacją studni kanalizacji sanitarnej</t>
  </si>
  <si>
    <t>3.1</t>
  </si>
  <si>
    <t>D-01.03.05</t>
  </si>
  <si>
    <t>Regulacja skrzynek zasuw wodociągowych do poziomu projektowanego terenu</t>
  </si>
  <si>
    <t>kpl.</t>
  </si>
  <si>
    <t>3.2</t>
  </si>
  <si>
    <t>Regulacja włazów studni kanalizacji sanitarnej wraz z ich wymianą</t>
  </si>
  <si>
    <t>……………………</t>
  </si>
  <si>
    <t>……………………………………………………</t>
  </si>
  <si>
    <t>Branża elektryczna</t>
  </si>
  <si>
    <t>Oświetlenie ulic</t>
  </si>
  <si>
    <t>45316110-9</t>
  </si>
  <si>
    <t>ST2E</t>
  </si>
  <si>
    <t xml:space="preserve">Ułożenie w wykopie rur osłonowych DVK-50 </t>
  </si>
  <si>
    <t>Montaż przewodów do gniazd wtykowych montowanych na latarniach, YDY3x1,5</t>
  </si>
  <si>
    <t>kpl</t>
  </si>
  <si>
    <t>Montaż na latarniach gniazd wtyczkowych szczelnych Gesis IP+ (Wieland Electric)</t>
  </si>
  <si>
    <t>Montaż przewodów do opraw oświetleniowych, wciąganych w słupy i wysięgniki, wysokość latarń do 7·m, YDY3x1,5</t>
  </si>
  <si>
    <t>Montaż i stawianie słupów oświetleniowych stylowych LST7 z koroną KS03  (ELMONTER)</t>
  </si>
  <si>
    <t>Montaż i stawianie słupów oświetleniowych stylowych LST7 z koroną KS06  (ELMONTER)</t>
  </si>
  <si>
    <t>Montaż na wysiegnikach opraw oświetlenia zewnętrznego ALBANY SMALL SON-TPP70W</t>
  </si>
  <si>
    <t xml:space="preserve">Pomiar linii kablowej niskiego napięcia . </t>
  </si>
  <si>
    <t>odcinek</t>
  </si>
  <si>
    <t>Badania i pomiary instalacji uziemiającej,uziemienie ochronne lub robocze.</t>
  </si>
  <si>
    <t>Obsługa geodezyjna</t>
  </si>
  <si>
    <t xml:space="preserve">kpl    </t>
  </si>
  <si>
    <t>Branża zieleń</t>
  </si>
  <si>
    <t>ZIELEŃ</t>
  </si>
  <si>
    <t>45100000-1</t>
  </si>
  <si>
    <t>D.09.01.01</t>
  </si>
  <si>
    <t xml:space="preserve">Sadzenie drzew liściastych form piennych piennych z zaprawą dołów całkowitą na terenie płaskim w gryncie kat. III, szerokość dołów 1,0 m; glębokość dołów 0,7 m </t>
  </si>
  <si>
    <t>Pielęgnacja posadzonych drzew liściastych przez trzy sezony wegetacyjne</t>
  </si>
  <si>
    <t>ETAP II - Przebudowa skrzyżowania ulic Młynarskiej i XXX-lecia wraz z budową dróg i infrastruktury technicznej</t>
  </si>
  <si>
    <t>w obrębie placu Ks. Sudzińskiego w Nidzicy -część 2</t>
  </si>
  <si>
    <t xml:space="preserve">- rozebranie nawierzchni grubości 30 cm wraz z obramowaniem </t>
  </si>
  <si>
    <t xml:space="preserve">- rozebranie elementów betonowych i żelbetowych  </t>
  </si>
  <si>
    <t>- demontaż znaków wraz ze słupkami</t>
  </si>
  <si>
    <t xml:space="preserve">- wykonanie wykopów  wraz z wywiezieniem urobku </t>
  </si>
  <si>
    <t xml:space="preserve">- wykonanie nasypów  z przywiezieniem materiału </t>
  </si>
  <si>
    <t xml:space="preserve">-podbudowa z KŁSM, gr. 25cm  </t>
  </si>
  <si>
    <t xml:space="preserve">- podbudowa z kruszywa stabilizowanego cementem o wytrzym Rm=2.5 MPa gr. 25 cm       </t>
  </si>
  <si>
    <t>D.05.00.00</t>
  </si>
  <si>
    <t>NAWIERZCHNIE</t>
  </si>
  <si>
    <t>D.05.03.01</t>
  </si>
  <si>
    <t>Nawierzchnia z kostki kamiennej (jezdnia)</t>
  </si>
  <si>
    <t xml:space="preserve">-ułożenie kostki kamiennej szarej, wys. kostki min. 8cm - jezdnie                         </t>
  </si>
  <si>
    <t>-ułożenie kostki kamiennej kolorowej, wys. kostki min. 8cm-przejścia dla pieszych</t>
  </si>
  <si>
    <t xml:space="preserve">-wykonanie nawierzchni z bruku klinkierowego gr. 7,2cm na podsypce cementowo-piaskowej </t>
  </si>
  <si>
    <t>-wykonanie nawierzchni z kostki brukowej betonowej kolorowej typu starobruk na podsypce cementowo - piaskowej, grubość kostki 8 cm - przejścia dla pieszych</t>
  </si>
  <si>
    <t>-wykonanie nawierzchni z kostki brukowej betonowej szarej typu starobruk na podsypce cementowo - piaskowej, grubość kostki 8 cm - jezdnie i parkingi</t>
  </si>
  <si>
    <t>D-07.06.02</t>
  </si>
  <si>
    <t>BARIERY OCHRONNE STALOWE</t>
  </si>
  <si>
    <t>- bariery ochronne typu olsztyńskiego</t>
  </si>
  <si>
    <t>- ustawienie krawężników betonowych najazdowych 22x20x100 wraz z wykonaniem ławy betonowej z oporem z betonu C12/15</t>
  </si>
  <si>
    <t>D.08.01.02</t>
  </si>
  <si>
    <t>Krawężniki kamienne</t>
  </si>
  <si>
    <t>-ustawienie krawężników kamiennych 30x20x100 wraz z wykonaniem ławy betonowej z oporem z betonu C12/15</t>
  </si>
  <si>
    <t>- ustawienie krawężników kamiennych wtopionych 22x20x100 wraz z wykonaniem ławy betonowej z oporem z betonu C12/15</t>
  </si>
  <si>
    <t xml:space="preserve">- ustawienie obrzeży betonowych 30x8x100 cm na podsypce cementowo-piaskowej 1:2 gr. 5cm </t>
  </si>
  <si>
    <t xml:space="preserve">-zakres objęty dokumentacją projektową                                                 </t>
  </si>
  <si>
    <t>RAZEM CENA OFERTOWA NETTO</t>
  </si>
  <si>
    <t>RAZEM CENA OFERTOWA BRUTTO</t>
  </si>
  <si>
    <t>Przebudowa skrzyżowania ulic Młynarskiej i XXX-lecia wraz z budową dróg i infrastruktury technicznej w obrębie Placu Ks. Sudzińskiego w Nidzicy - etap II część II</t>
  </si>
  <si>
    <t>Podłoża pod kanały i obiekty z materiałów sypkich o grub. 15 cm</t>
  </si>
  <si>
    <t>Demontaż studni rewizyjnych z kregów betonowych o śr. 1200 mm w gotowym wykopie o głęb. 3 m</t>
  </si>
  <si>
    <t>Demontaż studzienek ściekowych ulicznych betonowych o śr. 500 mm bez osadnika i bez syfonu</t>
  </si>
  <si>
    <t>Demontaż rurociągu żelbetowego o śr.nom. 1000 mm łączonego na styk opaską betonową</t>
  </si>
  <si>
    <t>Kanały z rur PP SN10 łączonych na wcisk o śr. zewn. 150 mm</t>
  </si>
  <si>
    <t>Kanały z rur PP SN10 łączonych na wcisk o śr. zewn. 200 mm</t>
  </si>
  <si>
    <t>Kanały z rur PP SN10 łączonych na wcisk o śr. zewn. 250 mm</t>
  </si>
  <si>
    <t>Kanały z rur PP SN10 łączonych na wcisk o śr. zewn. 300 mm</t>
  </si>
  <si>
    <t>Kanały z rur PP SN12 łączonych na wcisk o śr. zewn. 200 mm</t>
  </si>
  <si>
    <t>Kanały z rur polietylenowych typu WEHOLITE-SPIRO o śr. nominalnej 1000 mm</t>
  </si>
  <si>
    <t>Kanały z rur PVC łączonych na wcisk o śr. zewn. 200 mm</t>
  </si>
  <si>
    <t>Kanały z rur PVC łączonych na wcisk o śr. zewn. 250 mm</t>
  </si>
  <si>
    <t>Kanały z rur PVC łączonych na wcisk o śr. zewn. 315 mm</t>
  </si>
  <si>
    <t>Studnie rewizyjne z kręgów betonowych o śr. 1500 mm w gotowym wykopie o głębok. 3m</t>
  </si>
  <si>
    <t>2.16</t>
  </si>
  <si>
    <t>Studnie rewizyjne z kręgów betonowych o śr. 1500 mm w gotowym wykopie za każde 0.5 m różnicy głęb.</t>
  </si>
  <si>
    <t>2.17</t>
  </si>
  <si>
    <t>2.18</t>
  </si>
  <si>
    <t>2.19</t>
  </si>
  <si>
    <t>2.20</t>
  </si>
  <si>
    <t>Rury ochronne o śr. 219,1x6,3</t>
  </si>
  <si>
    <t>2.21</t>
  </si>
  <si>
    <t>Rury ochronne o śr. 323,9x8,0</t>
  </si>
  <si>
    <t>2.22</t>
  </si>
  <si>
    <t>Rury ochronne o śr. 355,6x8,0</t>
  </si>
  <si>
    <t>2.23</t>
  </si>
  <si>
    <t>Rury ochronne o śr. 457,0x10,0</t>
  </si>
  <si>
    <t>2.24</t>
  </si>
  <si>
    <t>2.25</t>
  </si>
  <si>
    <t>2.26</t>
  </si>
  <si>
    <t>Przejście przez ściany komór za pomocą tulei typu PS Dn=250mm</t>
  </si>
  <si>
    <t>2.27</t>
  </si>
  <si>
    <t>2.28</t>
  </si>
  <si>
    <t>Przejście przez ściany komór za pomocą tulei typu PS Dn=1000mm</t>
  </si>
  <si>
    <t>2.29</t>
  </si>
  <si>
    <t>2.30</t>
  </si>
  <si>
    <t>2.31</t>
  </si>
  <si>
    <t>Próba szczelności kanałów rurowych o śr.nominalnej 250 mm</t>
  </si>
  <si>
    <t>2.32</t>
  </si>
  <si>
    <t>2.33</t>
  </si>
  <si>
    <t>Próba szczelności kanałów rurowych o śr.nominalnej 1000 mm</t>
  </si>
  <si>
    <t>3.3</t>
  </si>
  <si>
    <t>3.4</t>
  </si>
  <si>
    <t>3.5</t>
  </si>
  <si>
    <t>3.6</t>
  </si>
  <si>
    <t>Demontaż hydrantu podziemnego o śr.nom. 80 mm</t>
  </si>
  <si>
    <t>3.7</t>
  </si>
  <si>
    <t>Hydranty pożarowe podziemne o śr. 80 mm - montaż z zastowaniem króćców</t>
  </si>
  <si>
    <t>3.8</t>
  </si>
  <si>
    <t>Zasuwy żeliwne klinowe owalne kołnierzowe z obudową o śr.150 mm</t>
  </si>
  <si>
    <t>3.9</t>
  </si>
  <si>
    <t>Zasuwy żeliwne klinowe owalne kołnierzowe z obudową o śr.100 mm</t>
  </si>
  <si>
    <t>3.10</t>
  </si>
  <si>
    <t>Sieci wodociągowe - kształtki żeliwne ciśnieniowe kołnierzowe o śr. 150 mm - króćce kołnierzowo - kielichowe</t>
  </si>
  <si>
    <t>3.11</t>
  </si>
  <si>
    <t>Sieci wodociągowe - kształtki żeliwne ciśnieniowe kołnierzowe o śr. 100 mm - króćce kołnierzowo - kielichowe</t>
  </si>
  <si>
    <t>3.12</t>
  </si>
  <si>
    <t>Sieci wodociągowe - kształtki żeliwne ciśnieniowe kołnierzowe o śr. 150 mm - trójnik 150/100</t>
  </si>
  <si>
    <t>3.13</t>
  </si>
  <si>
    <t>Sieci wodociągowe - rury żeliwne ciśnieniowe kielichowe LKD o śr. nominalnej 100 mm</t>
  </si>
  <si>
    <t>3.14</t>
  </si>
  <si>
    <t>3.15</t>
  </si>
  <si>
    <t>3.16</t>
  </si>
  <si>
    <t>Dezynfekcja rurociągów sieci wodociągowych o śr.nominalnej do 150 mm</t>
  </si>
  <si>
    <t>odc.200m</t>
  </si>
  <si>
    <t>3.17</t>
  </si>
  <si>
    <t>Jednokrotne płukanie sieci wodociągowej o śr. nominalnej do 150 mm</t>
  </si>
  <si>
    <t>3.18</t>
  </si>
  <si>
    <t>Próba wodna szczelności sieci wodociągowych z rur żeliwnych ciśnieniowych i stalowych o śr.nominalnej do 100 mm</t>
  </si>
  <si>
    <t>200m -1 prób.</t>
  </si>
  <si>
    <t>45232150-8</t>
  </si>
  <si>
    <t>4.1</t>
  </si>
  <si>
    <t>4.2</t>
  </si>
  <si>
    <t>4.3</t>
  </si>
  <si>
    <t>4.4</t>
  </si>
  <si>
    <t>4.5</t>
  </si>
  <si>
    <t>4.6</t>
  </si>
  <si>
    <t>D-01.03.06</t>
  </si>
  <si>
    <t>Odcięcie dopływu gazu</t>
  </si>
  <si>
    <t>4.7</t>
  </si>
  <si>
    <t>Demontaż rurociągu stalowego o złączach spawanych o śr.zew. 50</t>
  </si>
  <si>
    <t>4.8</t>
  </si>
  <si>
    <t>Montaż rurociągów z rur polietylenowych (HDPD) o śr. nominalnnej 50 mm z rur w zwojach</t>
  </si>
  <si>
    <t>4.9</t>
  </si>
  <si>
    <t>Montaż rurociągów z rur polietylenowych (HDPD) o śr. nominalnnej 110 mm z rur prostych - rury ochronne + płozy typ B-40 H=17mm 5 szt.</t>
  </si>
  <si>
    <t>4.10</t>
  </si>
  <si>
    <t>Połączenia rur z polietylenu o śr. 50 mm - przejście PE/stal 50/40</t>
  </si>
  <si>
    <t>4.11</t>
  </si>
  <si>
    <t>Rurociągi w instalacjach gazowych stalowe o połączeniach spawanych o śr.nom. 40 mm</t>
  </si>
  <si>
    <t>4.12</t>
  </si>
  <si>
    <t>Próba szczelności i wytrzymałości gazowych przyłączy domowych</t>
  </si>
  <si>
    <t xml:space="preserve">Przebudowa skrzyżowania ulic Młynarskiej i XXX-lecia wraz z budową dróg i infrastruktury technicznej w obrębie Placu Ks.Sudzińskiego w Nidzicy   </t>
  </si>
  <si>
    <t>45231400-9</t>
  </si>
  <si>
    <t>ST1E</t>
  </si>
  <si>
    <t>Przebudowa linii kablowej SN-15kV</t>
  </si>
  <si>
    <t>Ustalenie przebiegu trasy kabla o długości do 500m</t>
  </si>
  <si>
    <t>Ręczne kopanie rowów dla kabli, szerokość dna do 0.4·m, kategoria gruntu III, głębokość rowu do 0.8·m - odkopanie:27+33=60m</t>
  </si>
  <si>
    <t>Ręczne kopanie rowów dla kabli, szerokość dna do 0.4·m, kategoria gruntu III, głębokość rowu do 1.0·m. 27+28=55m</t>
  </si>
  <si>
    <t>Ręczne zasypywanie rowów do kabli, szerokość dna wykopu do 0.4·m, kategoria gruntu III, głębokość rowu do 0.8·m, 60+55=115m</t>
  </si>
  <si>
    <t>Nasypanie warstwy piasku na dnie rowu kablowego, o szerokości do 0.4·m. 55mx2=110m</t>
  </si>
  <si>
    <t>Przełożenie kabli XUHAKXS1x70 do nowego wykopu. (27+33)x3x1,03=185m</t>
  </si>
  <si>
    <t>Montaż rur dwudzielnych A 160 PS na przekładanych kablach</t>
  </si>
  <si>
    <t>Pomiary linii kablowej o napięciu do 15kV o długości do 1000m</t>
  </si>
  <si>
    <t>Przebudowa linii kablowych n.n.0,4kV</t>
  </si>
  <si>
    <t xml:space="preserve">Ręczne kopanie rowów dla kabli, szerokość dna do 0.4·m, kategoria gruntu III, głębokość rowu do 0.8·m. </t>
  </si>
  <si>
    <t xml:space="preserve">Ręczne kopanie rowów dla kabli, szerokość dna do 0.4·m, kategoria gruntu III, głębokość rowu do 1.2·m, </t>
  </si>
  <si>
    <t>Ręczne kopanie rowów dla kabli, szerokość dna do 0.6·m, kategoria gruntu III, głębokość rowu do 0.8·m</t>
  </si>
  <si>
    <t>Ręczne zasypywanie rowów do kabli, szerokość dna wykopu do 0.4·m, kategoria gruntu III, głębokość rowu do 0.8·m</t>
  </si>
  <si>
    <t>Ręczne zasypywanie rowów do kabli, szerokość dna wykopu do 0.4·m, kategoria gruntu III, głębokość rowu do 0.6·m</t>
  </si>
  <si>
    <t>Ręczne zasypywanie rowów do kabli, szerokość dna wykopu do 0.4·m, kategoria gruntu III, głębokość rowu do 1.0·m</t>
  </si>
  <si>
    <t>Ręczne zasypywanie rowów do kabli, szerokość dna wykopu do 0.6·m, kategoria gruntu III, głębokość rowu do 0.6·m</t>
  </si>
  <si>
    <t>Nasypanie warstwy piasku 0,1m na dnie rowu kablowego, o szerokości do 0.4·m. (157+40)x2=394m</t>
  </si>
  <si>
    <t>Nasypanie warstwy piasku 0,1m na dnie rowu kablowego, o szerokości do 0.6·m. 15x2=30m</t>
  </si>
  <si>
    <t>Przełożenie kabli YAKY4x50 do nowego wykopu. (16+20)x1,03=37m</t>
  </si>
  <si>
    <t xml:space="preserve">Przełożenie kabli YAKY4x120 do nowego wykopu. </t>
  </si>
  <si>
    <t>Montaż rur dwudzielnych A 83 PS na przekładanych kablach</t>
  </si>
  <si>
    <t>Montaż rur dwudzielnych A 10 PS na przekładanych kablach</t>
  </si>
  <si>
    <t>Montaż rury dwudzielnej A 83 PS na istn.kablach, z odkopaniem i zasypaniem wykopu w gruncie kat.III</t>
  </si>
  <si>
    <t>Montaż rury dwudzielnej A 110 PS na istn.kablach, z odkopaniem i zasypaniem wykopu w gruncie kat.III</t>
  </si>
  <si>
    <t>Pomiar linii kablowej nn o ilości żył do 4</t>
  </si>
  <si>
    <t>Przebudowa skrzyżowania ulic Młynarskiej i XXX-lecia wraz z budową dróg i infrastruktury technicznej 
w obrębie Placu Ks. Sudzińskiego w Nidzicy - etap II - część 2</t>
  </si>
  <si>
    <t>Branża telekomunikacyjna</t>
  </si>
  <si>
    <t>TELEKOMUNIKACJA</t>
  </si>
  <si>
    <t>45232332-8</t>
  </si>
  <si>
    <t>D-01.03.04</t>
  </si>
  <si>
    <t>Budowa studni kablowych rozdzielczych SK-2 z gotowej mieszanki betonowej, SK-2, grunt kategorii III</t>
  </si>
  <si>
    <t>Montaż elementów mechanicznej ochrony przed ingerencją osób nieuprawnionych w istniejących studniach kablowych, pokrywa dodatkowa z prętami, rama ciężka lub lekka</t>
  </si>
  <si>
    <t>Likwidacja ciągów kanalizacji kablowej z bloków betonowych w gruncie kategorii III, warstwy X otwory/blok = 1x1, suma otworów: 1</t>
  </si>
  <si>
    <t>Budowa kanalizacji kablowej pierwotnej z rur z tworzyw sztucznych w wykopie wykonanym machanicznie w gruncie kategorii III, 1 warstwa i 1 otwór w ciągu kanalizacji, 1 rura w warstwie</t>
  </si>
  <si>
    <t>Wykonanie przepustów pod drogami i innymi przeszkodami wykopem otwartym grunt kategorii III, przepust rurą dwudzielną - analogia</t>
  </si>
  <si>
    <t>Wykonanie przepustów pod drogami i torami, prostoliniowo, przebiciem przy pomocy młota pneumatycznego poziomego, z wciąganiem rur przepustowych (kategoria gruntu III-IV), długość do 10·m, rura HDPE 110·mm, nakłady na 1·m</t>
  </si>
  <si>
    <t>Wykonanie przepustów pod drogami i torami, prostoliniowo, przebiciem przy pomocy młota pneumatycznego poziomego, z wciąganiem rur przepustowych (kategoria gruntu III-IV), dodatek za każdy 1·m długości ponad 10·m, rura HDPE 110·mm</t>
  </si>
  <si>
    <t>Mechaniczna rozbiórka studni kablowych przy przebudowie, studnia SK-2, studnia prefabrykowana - analogia</t>
  </si>
  <si>
    <t>Wciąganie kabla wypełnionego w powłoce termoplastycznej do kanalizacji kablowej, mechaniczne, średnica kabla do 30 mm, otwór kanalizacji częściowo zajęty</t>
  </si>
  <si>
    <t>Wyciąganie kabla w powłoce termoplastycznej z kanalizacji kablowej, otwór z więcej niż 1-kablem, kabel do Fi·30·mm</t>
  </si>
  <si>
    <t>Układanie kabla wypełnionego w rowie kablowym wykonanym ręcznie, grunt kategorii III, kabel o średnicy do 30 mm, 1 kabel</t>
  </si>
  <si>
    <t>Montaż złączy równoległych kabli wypełnionych ułożonych w kanalizacji kablowej z zastosowaniem modułowych łączników żył i termokurczliwych osłon wzmocnionych, kabel o 10 parach</t>
  </si>
  <si>
    <t>złącze</t>
  </si>
  <si>
    <t>Wyłączenie kabla równoległego ze złącza kabla wypełnionego ułożonego w kanalizacji kablowej z zastosowaniem termokurczliwych osłon wzmocnionych, kabel o 10 parach</t>
  </si>
  <si>
    <t>Montaż złączy odgałęźnych kabli wypełnionych ułożonych w kanalizacji kablowej z zastosowaniem modułów łączników żył i termokurczliwych osłon wzmocnionych, złącze z jednym kablem odgałęźnym na kablu o 10 parach</t>
  </si>
  <si>
    <t>Montaż zespołów łączówek szczelinowych 1-stronnych, zabezpieczonych, łączówki w zespole o 10 parach zacisków</t>
  </si>
  <si>
    <t>Pomiary końcowe prądem stałym, kabel o liczbie par·10</t>
  </si>
  <si>
    <t>Pomiar tłumienności skutecznej przy jednej częstotliwości, kabel o liczbie par·10</t>
  </si>
  <si>
    <t xml:space="preserve">Przebudowa skrzyżowania ulic Młynarskiej i XXX-lecia wraz z budową dróg i infrastruktury technicznej w obrębie Placu Ks.Sudzińskiego w Nidzicy - cz.2   </t>
  </si>
  <si>
    <t>Kopanie rowów dla kabli, ręcznie, grunt kategorii III. (320x0,8+55x1,2)x0,4=129m3</t>
  </si>
  <si>
    <t>Zasypanie rowów dla kabli, ręcznie, grunt kategorii III. (320x0,6+55x1,0)x0,4=98,8m3</t>
  </si>
  <si>
    <t>Nasypanie warstwy piasku na dnie rowu kablowego, gr.0,1m,szerokość do 0,4·m. 375m x 2</t>
  </si>
  <si>
    <t>Układanie kabli w rowach kablowych - ręcznie, kabel do 2,0·kg/m, YKY4x25: 475-201=274m</t>
  </si>
  <si>
    <t>Ułożenie kabla YKY4x25 w rurach, wnękach słupów oświetleniowych, złączu ZP i szafce SO. 150m+34x1,5m=201m</t>
  </si>
  <si>
    <t>Obróbka na sucho i podłączenie kabli YKY4x25. 17odc.x2</t>
  </si>
  <si>
    <t>Montaż szafy oświetleniowej SO</t>
  </si>
  <si>
    <t>Mechaniczne pogrążanie uziomów pionowych prętowych miedziowanych, kategoria gruntu III.4kpl x 9m</t>
  </si>
  <si>
    <t>Montaż uziomów lub przewodów uziemiających, kategoria gruntu III. FeZn25x4, 4kpl x 9m</t>
  </si>
  <si>
    <t>Montaż złącza pomiarowego ZP na słupie linii napowietrznej.</t>
  </si>
  <si>
    <t>Ułożenie przewodu AsXSn4x50 bezpośrednio na słupie żelbet.</t>
  </si>
  <si>
    <t>Przyłączenie żył przewodu AsXSn4x50 do linii napow.</t>
  </si>
  <si>
    <t xml:space="preserve">Przebudowa skrzyżowania ulic Młynarskiej i XXX-lecia wraz z budową dróg
i infrastruktury technicznej w obrębie Placu Ks. Sudzińskiego w Nidzicy. - II ETAP-część 2
</t>
  </si>
  <si>
    <t>D.01.02.01A</t>
  </si>
  <si>
    <t xml:space="preserve">Usunięcie drzew lub krzewów w warunkach normalnych </t>
  </si>
  <si>
    <t>Ścinanie i karczowanie pni o średnicy do 15 cm wraz z wywiezieniem oraz utylizacją dłużyc, gałęzi i karpiny</t>
  </si>
  <si>
    <t>Mechaniczne ścinanie i karczowanie pni o średnicy od 16 do 25 cm wraz z wywiezieniem oraz utylizacją dłużyc, gałęzi i karpiny</t>
  </si>
  <si>
    <t>Zabezpieczenie drzew na czas wykonywania robót</t>
  </si>
  <si>
    <t>Cięcie pielęgnacyjne drzew po zakończeniu robót</t>
  </si>
  <si>
    <t xml:space="preserve">Zieleń </t>
  </si>
  <si>
    <t>Branża energetyczna - przebudowa kolizji</t>
  </si>
  <si>
    <t xml:space="preserve">Branża energetyczna - budowa oświetlenia </t>
  </si>
  <si>
    <t xml:space="preserve">Układ drogowy                                                                       </t>
  </si>
  <si>
    <t>Przebudowa skrzyżowania ulic Młynarskiej i XXX-lecia wraz z budową infrastruktury technicznej - etap II - część 2</t>
  </si>
  <si>
    <t xml:space="preserve">ZBIORCZE ZESTAWIENIE KOSZTÓW </t>
  </si>
  <si>
    <t>FORMULARZ 1.0</t>
  </si>
  <si>
    <t>KOSZTORYS OFERTOWY NR 1</t>
  </si>
  <si>
    <t>KOSZTORYS OFERTOWY NR 2</t>
  </si>
  <si>
    <t>KOSZTORYS OFERTOWY NR 3</t>
  </si>
  <si>
    <t xml:space="preserve">Branża drogowa </t>
  </si>
  <si>
    <t>KOSZTORYS OFERTOWY NR 4</t>
  </si>
  <si>
    <t>KOSZTORYS OFERTOWY NR 5</t>
  </si>
  <si>
    <t>KOSZTORYS OFERTOWY NR 6</t>
  </si>
  <si>
    <r>
      <t xml:space="preserve">PODATEK </t>
    </r>
    <r>
      <rPr>
        <b/>
        <i/>
        <sz val="10"/>
        <color indexed="8"/>
        <rFont val="Arial Narrow"/>
        <family val="2"/>
      </rPr>
      <t>(wpisać wartość procentową podatku)</t>
    </r>
  </si>
  <si>
    <t>..........................................................</t>
  </si>
  <si>
    <r>
      <t xml:space="preserve">montaż- tabliczki typu T, średnie z folii typ 1                                              </t>
    </r>
    <r>
      <rPr>
        <b/>
        <sz val="10"/>
        <rFont val="Arial Narrow"/>
        <family val="2"/>
      </rPr>
      <t xml:space="preserve">       [uwaga materiał dostarczony przez inwestora]</t>
    </r>
  </si>
  <si>
    <r>
      <t xml:space="preserve">montaż znaków informacyjnych D, średnie z folii typ 1                                                                                                                                              </t>
    </r>
    <r>
      <rPr>
        <b/>
        <sz val="10"/>
        <rFont val="Arial Narrow"/>
        <family val="2"/>
      </rPr>
      <t xml:space="preserve">  [uwaga materiał dostarczony przez inwestora]</t>
    </r>
  </si>
  <si>
    <r>
      <t xml:space="preserve">montaż znaków zakazu, nakazu i ostrzegawcze, średnie z folii typ 1              (A,B i C) </t>
    </r>
    <r>
      <rPr>
        <b/>
        <sz val="10"/>
        <rFont val="Arial Narrow"/>
        <family val="2"/>
      </rPr>
      <t xml:space="preserve">                                                                                                     [uwaga materiał dostarczony przez inwestora]</t>
    </r>
  </si>
  <si>
    <r>
      <t xml:space="preserve">montaż słupków oznakowania drogowego                                                                                                     </t>
    </r>
    <r>
      <rPr>
        <b/>
        <sz val="10"/>
        <rFont val="Arial Narrow"/>
        <family val="2"/>
      </rPr>
      <t xml:space="preserve">  [uwaga materiał dostarczony przez inwestora]</t>
    </r>
  </si>
  <si>
    <t xml:space="preserve">dostawa i montaż słupków oznakowania drogowego                                                                                                 </t>
  </si>
  <si>
    <r>
      <t xml:space="preserve">dostawa i montaż montaż znaków zakazu B-36, średnie z folii typ 1   (B ) </t>
    </r>
    <r>
      <rPr>
        <b/>
        <sz val="10"/>
        <rFont val="Arial Narrow"/>
        <family val="2"/>
      </rPr>
      <t xml:space="preserve">       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</si>
</sst>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"/>
    <numFmt numFmtId="166" formatCode="0.0"/>
    <numFmt numFmtId="167" formatCode="_-* #,##0.0\ _z_ł_-;\-* #,##0.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0.0%"/>
    <numFmt numFmtId="175" formatCode="0.000000"/>
    <numFmt numFmtId="176" formatCode="0.00000"/>
    <numFmt numFmtId="177" formatCode="0.0000"/>
    <numFmt numFmtId="178" formatCode="_-* #,##0.00000\ _z_ł_-;\-* #,##0.00000\ _z_ł_-;_-* &quot;-&quot;??\ _z_ł_-;_-@_-"/>
    <numFmt numFmtId="179" formatCode="0.000%"/>
    <numFmt numFmtId="180" formatCode="0.0000%"/>
    <numFmt numFmtId="181" formatCode="_-* #,##0.00000\ _z_ł_-;\-* #,##0.00000\ _z_ł_-;_-* &quot;-&quot;?????\ _z_ł_-;_-@_-"/>
    <numFmt numFmtId="182" formatCode="0.0000000"/>
    <numFmt numFmtId="183" formatCode="#,##0.00\ ;\-\ #,##0.00\ ;0.00\ "/>
    <numFmt numFmtId="184" formatCode="#,##0.000"/>
    <numFmt numFmtId="185" formatCode="[$-415]d\ mmmm\ yyyy"/>
  </numFmts>
  <fonts count="64">
    <font>
      <sz val="10"/>
      <name val="Arial"/>
      <family val="0"/>
    </font>
    <font>
      <sz val="10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i/>
      <sz val="16"/>
      <name val="Arial Narrow"/>
      <family val="2"/>
    </font>
    <font>
      <b/>
      <i/>
      <sz val="10"/>
      <name val="Arial Narrow"/>
      <family val="2"/>
    </font>
    <font>
      <sz val="11"/>
      <color indexed="8"/>
      <name val="Arial Narrow"/>
      <family val="2"/>
    </font>
    <font>
      <b/>
      <sz val="10"/>
      <name val="Arial CE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color indexed="8"/>
      <name val="Arial Narrow"/>
      <family val="2"/>
    </font>
    <font>
      <b/>
      <i/>
      <sz val="16"/>
      <color indexed="8"/>
      <name val="Arial Narrow"/>
      <family val="2"/>
    </font>
    <font>
      <sz val="12"/>
      <name val="Times New Roman"/>
      <family val="1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Arial Narrow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27" borderId="1" applyNumberFormat="0" applyAlignment="0" applyProtection="0"/>
    <xf numFmtId="0" fontId="1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vertical="center"/>
      <protection/>
    </xf>
    <xf numFmtId="1" fontId="3" fillId="0" borderId="10" xfId="56" applyNumberFormat="1" applyFont="1" applyFill="1" applyBorder="1" applyAlignment="1">
      <alignment horizontal="center" vertical="center"/>
      <protection/>
    </xf>
    <xf numFmtId="1" fontId="7" fillId="0" borderId="11" xfId="56" applyNumberFormat="1" applyFont="1" applyFill="1" applyBorder="1" applyAlignment="1">
      <alignment horizontal="center" vertical="center"/>
      <protection/>
    </xf>
    <xf numFmtId="0" fontId="7" fillId="0" borderId="11" xfId="56" applyFont="1" applyFill="1" applyBorder="1" applyAlignment="1">
      <alignment horizontal="center" vertical="center"/>
      <protection/>
    </xf>
    <xf numFmtId="49" fontId="3" fillId="0" borderId="11" xfId="56" applyNumberFormat="1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1" fontId="6" fillId="0" borderId="11" xfId="56" applyNumberFormat="1" applyFont="1" applyFill="1" applyBorder="1" applyAlignment="1">
      <alignment horizontal="center" vertical="center"/>
      <protection/>
    </xf>
    <xf numFmtId="1" fontId="3" fillId="0" borderId="11" xfId="56" applyNumberFormat="1" applyFont="1" applyFill="1" applyBorder="1" applyAlignment="1">
      <alignment horizontal="center" vertical="center"/>
      <protection/>
    </xf>
    <xf numFmtId="49" fontId="3" fillId="0" borderId="12" xfId="56" applyNumberFormat="1" applyFont="1" applyFill="1" applyBorder="1" applyAlignment="1">
      <alignment horizontal="left" vertical="center" wrapText="1"/>
      <protection/>
    </xf>
    <xf numFmtId="4" fontId="3" fillId="0" borderId="0" xfId="56" applyNumberFormat="1" applyFont="1" applyFill="1" applyBorder="1">
      <alignment/>
      <protection/>
    </xf>
    <xf numFmtId="0" fontId="3" fillId="0" borderId="11" xfId="56" applyFont="1" applyFill="1" applyBorder="1" applyAlignment="1">
      <alignment horizontal="center" vertical="center"/>
      <protection/>
    </xf>
    <xf numFmtId="2" fontId="6" fillId="0" borderId="11" xfId="56" applyNumberFormat="1" applyFont="1" applyFill="1" applyBorder="1" applyAlignment="1">
      <alignment horizontal="center" vertical="center"/>
      <protection/>
    </xf>
    <xf numFmtId="2" fontId="3" fillId="0" borderId="11" xfId="56" applyNumberFormat="1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1" fontId="6" fillId="0" borderId="0" xfId="56" applyNumberFormat="1" applyFont="1" applyFill="1" applyBorder="1" applyAlignment="1">
      <alignment horizontal="center"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4" fontId="3" fillId="0" borderId="0" xfId="56" applyNumberFormat="1" applyFont="1" applyFill="1" applyBorder="1" applyAlignment="1">
      <alignment horizontal="center" vertical="center"/>
      <protection/>
    </xf>
    <xf numFmtId="1" fontId="7" fillId="0" borderId="0" xfId="56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horizontal="center" vertical="center" wrapText="1"/>
      <protection/>
    </xf>
    <xf numFmtId="1" fontId="3" fillId="0" borderId="11" xfId="56" applyNumberFormat="1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1" fontId="6" fillId="0" borderId="11" xfId="56" applyNumberFormat="1" applyFont="1" applyFill="1" applyBorder="1" applyAlignment="1">
      <alignment horizontal="center" vertical="center" wrapText="1"/>
      <protection/>
    </xf>
    <xf numFmtId="2" fontId="3" fillId="0" borderId="11" xfId="56" applyNumberFormat="1" applyFont="1" applyFill="1" applyBorder="1" applyAlignment="1">
      <alignment horizontal="center" vertical="center" wrapText="1"/>
      <protection/>
    </xf>
    <xf numFmtId="4" fontId="3" fillId="0" borderId="0" xfId="56" applyNumberFormat="1" applyFont="1" applyFill="1" applyBorder="1" applyAlignment="1">
      <alignment vertical="center" wrapText="1"/>
      <protection/>
    </xf>
    <xf numFmtId="4" fontId="3" fillId="0" borderId="0" xfId="56" applyNumberFormat="1" applyFont="1" applyFill="1" applyBorder="1" applyAlignment="1">
      <alignment vertical="center"/>
      <protection/>
    </xf>
    <xf numFmtId="49" fontId="3" fillId="0" borderId="11" xfId="56" applyNumberFormat="1" applyFont="1" applyFill="1" applyBorder="1" applyAlignment="1">
      <alignment vertical="top" wrapText="1"/>
      <protection/>
    </xf>
    <xf numFmtId="1" fontId="3" fillId="0" borderId="0" xfId="56" applyNumberFormat="1" applyFont="1" applyFill="1" applyBorder="1" applyAlignment="1">
      <alignment horizontal="center" vertical="center"/>
      <protection/>
    </xf>
    <xf numFmtId="2" fontId="6" fillId="0" borderId="0" xfId="56" applyNumberFormat="1" applyFont="1" applyFill="1" applyBorder="1" applyAlignment="1">
      <alignment horizontal="center" vertical="center"/>
      <protection/>
    </xf>
    <xf numFmtId="49" fontId="3" fillId="0" borderId="0" xfId="56" applyNumberFormat="1" applyFont="1" applyFill="1" applyBorder="1" applyAlignment="1">
      <alignment vertical="top" wrapText="1"/>
      <protection/>
    </xf>
    <xf numFmtId="2" fontId="6" fillId="0" borderId="0" xfId="56" applyNumberFormat="1" applyFont="1" applyFill="1" applyBorder="1" applyAlignment="1">
      <alignment horizontal="center"/>
      <protection/>
    </xf>
    <xf numFmtId="2" fontId="3" fillId="0" borderId="0" xfId="56" applyNumberFormat="1" applyFont="1" applyFill="1" applyBorder="1" applyAlignment="1">
      <alignment vertical="center"/>
      <protection/>
    </xf>
    <xf numFmtId="4" fontId="3" fillId="0" borderId="11" xfId="56" applyNumberFormat="1" applyFont="1" applyFill="1" applyBorder="1" applyAlignment="1">
      <alignment horizontal="center" vertical="center"/>
      <protection/>
    </xf>
    <xf numFmtId="4" fontId="13" fillId="0" borderId="13" xfId="56" applyNumberFormat="1" applyFont="1" applyFill="1" applyBorder="1" applyAlignment="1">
      <alignment horizontal="center" vertical="center"/>
      <protection/>
    </xf>
    <xf numFmtId="49" fontId="13" fillId="0" borderId="0" xfId="56" applyNumberFormat="1" applyFont="1" applyFill="1" applyBorder="1" applyAlignment="1">
      <alignment horizontal="right" vertical="top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3" fontId="13" fillId="0" borderId="0" xfId="56" applyNumberFormat="1" applyFont="1" applyFill="1" applyBorder="1" applyAlignment="1">
      <alignment vertical="center"/>
      <protection/>
    </xf>
    <xf numFmtId="49" fontId="3" fillId="0" borderId="0" xfId="59" applyNumberFormat="1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3" fontId="3" fillId="0" borderId="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"/>
      <protection/>
    </xf>
    <xf numFmtId="49" fontId="3" fillId="0" borderId="0" xfId="56" applyNumberFormat="1" applyFont="1" applyFill="1" applyBorder="1" applyAlignment="1">
      <alignment vertical="top"/>
      <protection/>
    </xf>
    <xf numFmtId="0" fontId="6" fillId="0" borderId="0" xfId="56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" fontId="3" fillId="0" borderId="14" xfId="55" applyNumberFormat="1" applyFont="1" applyFill="1" applyBorder="1" applyAlignment="1">
      <alignment horizontal="center"/>
      <protection/>
    </xf>
    <xf numFmtId="1" fontId="10" fillId="0" borderId="15" xfId="55" applyNumberFormat="1" applyFont="1" applyFill="1" applyBorder="1" applyAlignment="1">
      <alignment horizontal="center" vertical="center"/>
      <protection/>
    </xf>
    <xf numFmtId="0" fontId="10" fillId="0" borderId="15" xfId="55" applyFont="1" applyFill="1" applyBorder="1" applyAlignment="1">
      <alignment horizontal="center" vertical="center"/>
      <protection/>
    </xf>
    <xf numFmtId="49" fontId="3" fillId="0" borderId="15" xfId="55" applyNumberFormat="1" applyFont="1" applyFill="1" applyBorder="1" applyAlignment="1">
      <alignment horizontal="left" vertical="center" wrapText="1"/>
      <protection/>
    </xf>
    <xf numFmtId="0" fontId="3" fillId="0" borderId="15" xfId="55" applyFont="1" applyFill="1" applyBorder="1" applyAlignment="1">
      <alignment horizontal="center" vertical="center"/>
      <protection/>
    </xf>
    <xf numFmtId="4" fontId="3" fillId="33" borderId="15" xfId="55" applyNumberFormat="1" applyFont="1" applyFill="1" applyBorder="1" applyAlignment="1">
      <alignment horizontal="center" vertical="center"/>
      <protection/>
    </xf>
    <xf numFmtId="4" fontId="3" fillId="0" borderId="16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" fontId="7" fillId="0" borderId="17" xfId="55" applyNumberFormat="1" applyFont="1" applyFill="1" applyBorder="1" applyAlignment="1">
      <alignment horizontal="center" vertical="center"/>
      <protection/>
    </xf>
    <xf numFmtId="1" fontId="7" fillId="0" borderId="18" xfId="55" applyNumberFormat="1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49" fontId="7" fillId="0" borderId="18" xfId="55" applyNumberFormat="1" applyFont="1" applyFill="1" applyBorder="1" applyAlignment="1">
      <alignment horizontal="center" vertical="center" wrapText="1"/>
      <protection/>
    </xf>
    <xf numFmtId="1" fontId="3" fillId="0" borderId="19" xfId="55" applyNumberFormat="1" applyFont="1" applyFill="1" applyBorder="1" applyAlignment="1">
      <alignment horizontal="center" vertical="center"/>
      <protection/>
    </xf>
    <xf numFmtId="1" fontId="10" fillId="0" borderId="11" xfId="55" applyNumberFormat="1" applyFont="1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4" fontId="3" fillId="0" borderId="11" xfId="55" applyNumberFormat="1" applyFont="1" applyFill="1" applyBorder="1" applyAlignment="1">
      <alignment horizontal="center" vertical="center"/>
      <protection/>
    </xf>
    <xf numFmtId="4" fontId="3" fillId="33" borderId="11" xfId="55" applyNumberFormat="1" applyFont="1" applyFill="1" applyBorder="1" applyAlignment="1">
      <alignment horizontal="center" vertical="center"/>
      <protection/>
    </xf>
    <xf numFmtId="1" fontId="3" fillId="0" borderId="11" xfId="55" applyNumberFormat="1" applyFont="1" applyFill="1" applyBorder="1" applyAlignment="1">
      <alignment horizontal="center" vertical="center"/>
      <protection/>
    </xf>
    <xf numFmtId="0" fontId="10" fillId="0" borderId="11" xfId="55" applyFont="1" applyFill="1" applyBorder="1" applyAlignment="1">
      <alignment horizontal="center" vertical="center"/>
      <protection/>
    </xf>
    <xf numFmtId="49" fontId="13" fillId="0" borderId="11" xfId="55" applyNumberFormat="1" applyFont="1" applyFill="1" applyBorder="1" applyAlignment="1">
      <alignment horizontal="right" vertical="center" wrapText="1"/>
      <protection/>
    </xf>
    <xf numFmtId="4" fontId="6" fillId="0" borderId="20" xfId="44" applyNumberFormat="1" applyFont="1" applyFill="1" applyBorder="1" applyAlignment="1">
      <alignment vertical="center"/>
    </xf>
    <xf numFmtId="4" fontId="6" fillId="0" borderId="21" xfId="44" applyNumberFormat="1" applyFont="1" applyFill="1" applyBorder="1" applyAlignment="1">
      <alignment vertical="center"/>
    </xf>
    <xf numFmtId="4" fontId="6" fillId="33" borderId="21" xfId="44" applyNumberFormat="1" applyFont="1" applyFill="1" applyBorder="1" applyAlignment="1">
      <alignment vertical="center"/>
    </xf>
    <xf numFmtId="4" fontId="6" fillId="0" borderId="11" xfId="44" applyNumberFormat="1" applyFont="1" applyFill="1" applyBorder="1" applyAlignment="1">
      <alignment horizontal="center" vertical="center"/>
    </xf>
    <xf numFmtId="1" fontId="3" fillId="0" borderId="22" xfId="55" applyNumberFormat="1" applyFont="1" applyFill="1" applyBorder="1" applyAlignment="1">
      <alignment horizontal="center" vertical="center"/>
      <protection/>
    </xf>
    <xf numFmtId="1" fontId="10" fillId="0" borderId="12" xfId="55" applyNumberFormat="1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" fontId="10" fillId="0" borderId="23" xfId="55" applyNumberFormat="1" applyFont="1" applyFill="1" applyBorder="1" applyAlignment="1">
      <alignment horizontal="center" vertical="center"/>
      <protection/>
    </xf>
    <xf numFmtId="1" fontId="3" fillId="0" borderId="0" xfId="55" applyNumberFormat="1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1" fontId="3" fillId="34" borderId="22" xfId="55" applyNumberFormat="1" applyFont="1" applyFill="1" applyBorder="1" applyAlignment="1">
      <alignment horizontal="center" vertical="center"/>
      <protection/>
    </xf>
    <xf numFmtId="1" fontId="7" fillId="34" borderId="12" xfId="55" applyNumberFormat="1" applyFont="1" applyFill="1" applyBorder="1" applyAlignment="1">
      <alignment horizontal="center" vertical="center"/>
      <protection/>
    </xf>
    <xf numFmtId="0" fontId="7" fillId="34" borderId="23" xfId="55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1" fontId="10" fillId="0" borderId="24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vertical="center"/>
      <protection/>
    </xf>
    <xf numFmtId="1" fontId="10" fillId="0" borderId="0" xfId="55" applyNumberFormat="1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center" vertical="center"/>
      <protection/>
    </xf>
    <xf numFmtId="183" fontId="15" fillId="0" borderId="0" xfId="55" applyNumberFormat="1" applyFont="1" applyBorder="1" applyAlignment="1" applyProtection="1">
      <alignment horizontal="left" vertical="center" wrapText="1"/>
      <protection/>
    </xf>
    <xf numFmtId="0" fontId="6" fillId="0" borderId="0" xfId="55" applyFont="1" applyFill="1" applyBorder="1" applyAlignment="1">
      <alignment horizontal="center" vertical="center"/>
      <protection/>
    </xf>
    <xf numFmtId="4" fontId="3" fillId="33" borderId="0" xfId="55" applyNumberFormat="1" applyFont="1" applyFill="1" applyBorder="1" applyAlignment="1">
      <alignment horizontal="center" vertical="center"/>
      <protection/>
    </xf>
    <xf numFmtId="4" fontId="13" fillId="0" borderId="0" xfId="55" applyNumberFormat="1" applyFont="1" applyFill="1" applyBorder="1" applyAlignment="1">
      <alignment horizontal="center" vertical="center"/>
      <protection/>
    </xf>
    <xf numFmtId="49" fontId="12" fillId="0" borderId="0" xfId="55" applyNumberFormat="1" applyFont="1" applyFill="1" applyBorder="1" applyAlignment="1">
      <alignment horizontal="left" vertical="center" wrapText="1"/>
      <protection/>
    </xf>
    <xf numFmtId="1" fontId="3" fillId="0" borderId="0" xfId="55" applyNumberFormat="1" applyFont="1" applyFill="1" applyBorder="1" applyAlignment="1">
      <alignment horizont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35" borderId="0" xfId="55" applyFont="1" applyFill="1" applyBorder="1">
      <alignment/>
      <protection/>
    </xf>
    <xf numFmtId="49" fontId="3" fillId="0" borderId="0" xfId="55" applyNumberFormat="1" applyFont="1" applyFill="1" applyBorder="1" applyAlignment="1">
      <alignment horizontal="left" vertical="center" wrapText="1"/>
      <protection/>
    </xf>
    <xf numFmtId="4" fontId="3" fillId="0" borderId="0" xfId="55" applyNumberFormat="1" applyFont="1" applyFill="1" applyBorder="1" applyAlignment="1">
      <alignment horizontal="center" vertical="center"/>
      <protection/>
    </xf>
    <xf numFmtId="49" fontId="7" fillId="0" borderId="18" xfId="55" applyNumberFormat="1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vertical="top" wrapText="1"/>
      <protection/>
    </xf>
    <xf numFmtId="0" fontId="3" fillId="0" borderId="11" xfId="55" applyFont="1" applyBorder="1" applyAlignment="1">
      <alignment horizontal="center" vertical="center"/>
      <protection/>
    </xf>
    <xf numFmtId="2" fontId="3" fillId="0" borderId="11" xfId="55" applyNumberFormat="1" applyFont="1" applyBorder="1" applyAlignment="1">
      <alignment horizontal="center" vertical="center"/>
      <protection/>
    </xf>
    <xf numFmtId="2" fontId="3" fillId="0" borderId="11" xfId="55" applyNumberFormat="1" applyFont="1" applyFill="1" applyBorder="1" applyAlignment="1">
      <alignment horizontal="center" vertical="center"/>
      <protection/>
    </xf>
    <xf numFmtId="1" fontId="3" fillId="0" borderId="26" xfId="55" applyNumberFormat="1" applyFont="1" applyFill="1" applyBorder="1" applyAlignment="1">
      <alignment horizontal="center" vertical="center"/>
      <protection/>
    </xf>
    <xf numFmtId="0" fontId="10" fillId="0" borderId="27" xfId="55" applyFont="1" applyFill="1" applyBorder="1" applyAlignment="1">
      <alignment horizontal="center" vertical="center"/>
      <protection/>
    </xf>
    <xf numFmtId="1" fontId="3" fillId="0" borderId="10" xfId="55" applyNumberFormat="1" applyFont="1" applyFill="1" applyBorder="1" applyAlignment="1">
      <alignment horizontal="center" vertical="center"/>
      <protection/>
    </xf>
    <xf numFmtId="0" fontId="10" fillId="0" borderId="23" xfId="55" applyFont="1" applyFill="1" applyBorder="1" applyAlignment="1">
      <alignment horizontal="center" vertical="center"/>
      <protection/>
    </xf>
    <xf numFmtId="1" fontId="11" fillId="0" borderId="28" xfId="55" applyNumberFormat="1" applyFont="1" applyFill="1" applyBorder="1" applyAlignment="1">
      <alignment horizontal="center" vertical="center"/>
      <protection/>
    </xf>
    <xf numFmtId="183" fontId="15" fillId="0" borderId="0" xfId="55" applyNumberFormat="1" applyFont="1" applyBorder="1" applyAlignment="1" applyProtection="1">
      <alignment horizontal="left" vertical="center" indent="1"/>
      <protection/>
    </xf>
    <xf numFmtId="1" fontId="3" fillId="0" borderId="0" xfId="55" applyNumberFormat="1" applyFont="1" applyFill="1" applyBorder="1" applyAlignment="1">
      <alignment horizontal="center" vertical="center"/>
      <protection/>
    </xf>
    <xf numFmtId="4" fontId="13" fillId="0" borderId="29" xfId="55" applyNumberFormat="1" applyFont="1" applyFill="1" applyBorder="1" applyAlignment="1">
      <alignment horizontal="center" vertical="center"/>
      <protection/>
    </xf>
    <xf numFmtId="1" fontId="3" fillId="0" borderId="30" xfId="55" applyNumberFormat="1" applyFont="1" applyFill="1" applyBorder="1" applyAlignment="1">
      <alignment horizont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0" fontId="10" fillId="0" borderId="31" xfId="55" applyFont="1" applyFill="1" applyBorder="1" applyAlignment="1">
      <alignment horizontal="center" vertical="center"/>
      <protection/>
    </xf>
    <xf numFmtId="49" fontId="12" fillId="0" borderId="31" xfId="55" applyNumberFormat="1" applyFont="1" applyFill="1" applyBorder="1" applyAlignment="1">
      <alignment horizontal="left" vertical="center" wrapText="1"/>
      <protection/>
    </xf>
    <xf numFmtId="49" fontId="3" fillId="0" borderId="0" xfId="55" applyNumberFormat="1" applyFont="1" applyFill="1" applyBorder="1" applyAlignment="1">
      <alignment horizontal="left" vertical="center"/>
      <protection/>
    </xf>
    <xf numFmtId="0" fontId="57" fillId="0" borderId="0" xfId="57">
      <alignment/>
      <protection/>
    </xf>
    <xf numFmtId="1" fontId="7" fillId="0" borderId="11" xfId="57" applyNumberFormat="1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1" fontId="6" fillId="0" borderId="11" xfId="57" applyNumberFormat="1" applyFont="1" applyFill="1" applyBorder="1" applyAlignment="1">
      <alignment horizontal="center" vertical="center"/>
      <protection/>
    </xf>
    <xf numFmtId="1" fontId="7" fillId="0" borderId="10" xfId="57" applyNumberFormat="1" applyFont="1" applyFill="1" applyBorder="1" applyAlignment="1">
      <alignment horizontal="center" vertical="center"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0" fontId="17" fillId="0" borderId="11" xfId="57" applyFont="1" applyBorder="1" applyAlignment="1">
      <alignment horizontal="center" vertical="center"/>
      <protection/>
    </xf>
    <xf numFmtId="0" fontId="17" fillId="0" borderId="13" xfId="57" applyFont="1" applyBorder="1" applyAlignment="1">
      <alignment horizontal="center" vertical="center"/>
      <protection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57" fillId="0" borderId="11" xfId="57" applyBorder="1">
      <alignment/>
      <protection/>
    </xf>
    <xf numFmtId="0" fontId="3" fillId="0" borderId="11" xfId="57" applyFont="1" applyFill="1" applyBorder="1" applyAlignment="1">
      <alignment horizontal="left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1" fontId="3" fillId="0" borderId="11" xfId="57" applyNumberFormat="1" applyFont="1" applyFill="1" applyBorder="1" applyAlignment="1">
      <alignment horizontal="center" vertical="center"/>
      <protection/>
    </xf>
    <xf numFmtId="4" fontId="57" fillId="0" borderId="0" xfId="57" applyNumberFormat="1">
      <alignment/>
      <protection/>
    </xf>
    <xf numFmtId="1" fontId="11" fillId="0" borderId="28" xfId="57" applyNumberFormat="1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83" fontId="15" fillId="0" borderId="0" xfId="57" applyNumberFormat="1" applyFont="1" applyBorder="1" applyAlignment="1" applyProtection="1">
      <alignment horizontal="left" vertical="center" indent="1"/>
      <protection/>
    </xf>
    <xf numFmtId="0" fontId="6" fillId="0" borderId="0" xfId="57" applyFont="1" applyFill="1" applyBorder="1" applyAlignment="1">
      <alignment horizontal="center" vertical="center"/>
      <protection/>
    </xf>
    <xf numFmtId="1" fontId="3" fillId="0" borderId="0" xfId="57" applyNumberFormat="1" applyFont="1" applyFill="1" applyBorder="1" applyAlignment="1">
      <alignment horizontal="center" vertical="center"/>
      <protection/>
    </xf>
    <xf numFmtId="4" fontId="3" fillId="0" borderId="0" xfId="57" applyNumberFormat="1" applyFont="1" applyFill="1" applyBorder="1" applyAlignment="1">
      <alignment horizontal="center" vertical="center"/>
      <protection/>
    </xf>
    <xf numFmtId="4" fontId="13" fillId="0" borderId="29" xfId="57" applyNumberFormat="1" applyFont="1" applyFill="1" applyBorder="1" applyAlignment="1">
      <alignment horizontal="center" vertical="center"/>
      <protection/>
    </xf>
    <xf numFmtId="49" fontId="12" fillId="0" borderId="0" xfId="57" applyNumberFormat="1" applyFont="1" applyFill="1" applyBorder="1" applyAlignment="1">
      <alignment horizontal="left" vertical="center" wrapText="1"/>
      <protection/>
    </xf>
    <xf numFmtId="1" fontId="3" fillId="0" borderId="28" xfId="57" applyNumberFormat="1" applyFont="1" applyFill="1" applyBorder="1" applyAlignment="1">
      <alignment horizontal="center"/>
      <protection/>
    </xf>
    <xf numFmtId="1" fontId="7" fillId="0" borderId="0" xfId="57" applyNumberFormat="1" applyFont="1" applyFill="1" applyBorder="1" applyAlignment="1">
      <alignment horizontal="center" vertical="top"/>
      <protection/>
    </xf>
    <xf numFmtId="0" fontId="10" fillId="0" borderId="0" xfId="57" applyFont="1" applyFill="1" applyBorder="1" applyAlignment="1">
      <alignment horizontal="center" vertical="top"/>
      <protection/>
    </xf>
    <xf numFmtId="49" fontId="12" fillId="0" borderId="0" xfId="57" applyNumberFormat="1" applyFont="1" applyFill="1" applyBorder="1" applyAlignment="1">
      <alignment horizontal="left" vertical="top" wrapText="1"/>
      <protection/>
    </xf>
    <xf numFmtId="1" fontId="3" fillId="0" borderId="28" xfId="57" applyNumberFormat="1" applyFont="1" applyFill="1" applyBorder="1" applyAlignment="1">
      <alignment horizontal="center" vertical="center"/>
      <protection/>
    </xf>
    <xf numFmtId="0" fontId="57" fillId="0" borderId="28" xfId="57" applyBorder="1">
      <alignment/>
      <protection/>
    </xf>
    <xf numFmtId="0" fontId="57" fillId="0" borderId="0" xfId="57" applyBorder="1">
      <alignment/>
      <protection/>
    </xf>
    <xf numFmtId="0" fontId="17" fillId="0" borderId="0" xfId="57" applyFont="1" applyBorder="1" applyAlignment="1">
      <alignment horizontal="center" vertical="center"/>
      <protection/>
    </xf>
    <xf numFmtId="0" fontId="17" fillId="0" borderId="29" xfId="57" applyFont="1" applyBorder="1" applyAlignment="1">
      <alignment horizontal="center" vertical="center"/>
      <protection/>
    </xf>
    <xf numFmtId="0" fontId="57" fillId="0" borderId="30" xfId="57" applyBorder="1">
      <alignment/>
      <protection/>
    </xf>
    <xf numFmtId="0" fontId="57" fillId="0" borderId="31" xfId="57" applyBorder="1">
      <alignment/>
      <protection/>
    </xf>
    <xf numFmtId="0" fontId="17" fillId="0" borderId="31" xfId="57" applyFont="1" applyBorder="1" applyAlignment="1">
      <alignment horizontal="center" vertical="center"/>
      <protection/>
    </xf>
    <xf numFmtId="0" fontId="17" fillId="0" borderId="32" xfId="57" applyFont="1" applyBorder="1" applyAlignment="1">
      <alignment horizontal="center" vertical="center"/>
      <protection/>
    </xf>
    <xf numFmtId="0" fontId="17" fillId="0" borderId="0" xfId="57" applyFont="1" applyAlignment="1">
      <alignment horizontal="center" vertical="center"/>
      <protection/>
    </xf>
    <xf numFmtId="49" fontId="3" fillId="0" borderId="11" xfId="56" applyNumberFormat="1" applyFont="1" applyFill="1" applyBorder="1" applyAlignment="1">
      <alignment horizontal="center" vertical="center"/>
      <protection/>
    </xf>
    <xf numFmtId="3" fontId="3" fillId="0" borderId="13" xfId="56" applyNumberFormat="1" applyFont="1" applyFill="1" applyBorder="1" applyAlignment="1">
      <alignment horizontal="center" vertical="center"/>
      <protection/>
    </xf>
    <xf numFmtId="1" fontId="6" fillId="0" borderId="10" xfId="56" applyNumberFormat="1" applyFont="1" applyFill="1" applyBorder="1" applyAlignment="1">
      <alignment horizontal="center" vertical="center"/>
      <protection/>
    </xf>
    <xf numFmtId="49" fontId="6" fillId="0" borderId="11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Fill="1" applyBorder="1" applyAlignment="1">
      <alignment horizontal="center" vertical="center"/>
      <protection/>
    </xf>
    <xf numFmtId="4" fontId="3" fillId="0" borderId="13" xfId="56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1" fontId="6" fillId="0" borderId="11" xfId="56" applyNumberFormat="1" applyFont="1" applyBorder="1" applyAlignment="1">
      <alignment horizontal="center" vertical="center"/>
      <protection/>
    </xf>
    <xf numFmtId="2" fontId="6" fillId="0" borderId="11" xfId="56" applyNumberFormat="1" applyFont="1" applyBorder="1" applyAlignment="1">
      <alignment horizontal="center" vertical="center"/>
      <protection/>
    </xf>
    <xf numFmtId="1" fontId="3" fillId="0" borderId="15" xfId="55" applyNumberFormat="1" applyFont="1" applyFill="1" applyBorder="1" applyAlignment="1">
      <alignment horizontal="center" vertical="center"/>
      <protection/>
    </xf>
    <xf numFmtId="0" fontId="7" fillId="33" borderId="18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49" fontId="13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55" applyNumberFormat="1" applyFont="1" applyFill="1" applyBorder="1" applyAlignment="1">
      <alignment horizontal="center" vertical="center"/>
      <protection/>
    </xf>
    <xf numFmtId="3" fontId="3" fillId="0" borderId="0" xfId="55" applyNumberFormat="1" applyFont="1" applyFill="1" applyBorder="1" applyAlignment="1">
      <alignment horizontal="center" vertical="center"/>
      <protection/>
    </xf>
    <xf numFmtId="4" fontId="6" fillId="33" borderId="0" xfId="55" applyNumberFormat="1" applyFont="1" applyFill="1" applyBorder="1" applyAlignment="1">
      <alignment horizontal="center" vertical="center"/>
      <protection/>
    </xf>
    <xf numFmtId="4" fontId="6" fillId="0" borderId="0" xfId="55" applyNumberFormat="1" applyFont="1" applyFill="1" applyBorder="1" applyAlignment="1">
      <alignment horizontal="center" vertical="center"/>
      <protection/>
    </xf>
    <xf numFmtId="4" fontId="6" fillId="0" borderId="33" xfId="55" applyNumberFormat="1" applyFont="1" applyFill="1" applyBorder="1" applyAlignment="1">
      <alignment horizontal="center" vertical="center"/>
      <protection/>
    </xf>
    <xf numFmtId="0" fontId="3" fillId="0" borderId="11" xfId="55" applyFont="1" applyBorder="1" applyAlignment="1">
      <alignment vertical="top" wrapText="1"/>
      <protection/>
    </xf>
    <xf numFmtId="43" fontId="3" fillId="0" borderId="13" xfId="44" applyFont="1" applyFill="1" applyBorder="1" applyAlignment="1">
      <alignment horizontal="center" vertical="center"/>
    </xf>
    <xf numFmtId="0" fontId="3" fillId="0" borderId="11" xfId="55" applyFont="1" applyBorder="1" applyAlignment="1">
      <alignment vertical="center" wrapText="1"/>
      <protection/>
    </xf>
    <xf numFmtId="1" fontId="3" fillId="0" borderId="28" xfId="55" applyNumberFormat="1" applyFont="1" applyFill="1" applyBorder="1" applyAlignment="1">
      <alignment horizontal="center" vertical="center"/>
      <protection/>
    </xf>
    <xf numFmtId="3" fontId="3" fillId="0" borderId="0" xfId="55" applyNumberFormat="1" applyFont="1" applyFill="1" applyBorder="1" applyAlignment="1">
      <alignment horizontal="center" vertical="center"/>
      <protection/>
    </xf>
    <xf numFmtId="4" fontId="6" fillId="0" borderId="29" xfId="55" applyNumberFormat="1" applyFont="1" applyFill="1" applyBorder="1" applyAlignment="1">
      <alignment horizontal="center" vertical="center"/>
      <protection/>
    </xf>
    <xf numFmtId="4" fontId="6" fillId="0" borderId="34" xfId="55" applyNumberFormat="1" applyFont="1" applyFill="1" applyBorder="1" applyAlignment="1">
      <alignment horizontal="center" vertical="center"/>
      <protection/>
    </xf>
    <xf numFmtId="1" fontId="3" fillId="0" borderId="30" xfId="55" applyNumberFormat="1" applyFont="1" applyFill="1" applyBorder="1" applyAlignment="1">
      <alignment horizontal="center" vertical="center"/>
      <protection/>
    </xf>
    <xf numFmtId="1" fontId="10" fillId="0" borderId="31" xfId="55" applyNumberFormat="1" applyFont="1" applyFill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4" fontId="6" fillId="0" borderId="20" xfId="46" applyNumberFormat="1" applyFont="1" applyFill="1" applyBorder="1" applyAlignment="1">
      <alignment vertical="center"/>
    </xf>
    <xf numFmtId="4" fontId="6" fillId="0" borderId="21" xfId="46" applyNumberFormat="1" applyFont="1" applyFill="1" applyBorder="1" applyAlignment="1">
      <alignment vertical="center"/>
    </xf>
    <xf numFmtId="4" fontId="6" fillId="36" borderId="21" xfId="46" applyNumberFormat="1" applyFont="1" applyFill="1" applyBorder="1" applyAlignment="1">
      <alignment vertical="center"/>
    </xf>
    <xf numFmtId="4" fontId="6" fillId="0" borderId="13" xfId="46" applyNumberFormat="1" applyFont="1" applyFill="1" applyBorder="1" applyAlignment="1">
      <alignment horizontal="center" vertical="center"/>
    </xf>
    <xf numFmtId="0" fontId="7" fillId="0" borderId="11" xfId="55" applyFont="1" applyFill="1" applyBorder="1" applyAlignment="1">
      <alignment horizontal="center" vertical="center"/>
      <protection/>
    </xf>
    <xf numFmtId="1" fontId="3" fillId="0" borderId="35" xfId="55" applyNumberFormat="1" applyFont="1" applyFill="1" applyBorder="1" applyAlignment="1">
      <alignment horizontal="center" vertical="center"/>
      <protection/>
    </xf>
    <xf numFmtId="1" fontId="10" fillId="0" borderId="36" xfId="55" applyNumberFormat="1" applyFont="1" applyFill="1" applyBorder="1" applyAlignment="1">
      <alignment horizontal="center" vertical="center"/>
      <protection/>
    </xf>
    <xf numFmtId="0" fontId="10" fillId="0" borderId="37" xfId="55" applyFont="1" applyFill="1" applyBorder="1" applyAlignment="1">
      <alignment horizontal="center" vertical="center"/>
      <protection/>
    </xf>
    <xf numFmtId="49" fontId="13" fillId="0" borderId="36" xfId="55" applyNumberFormat="1" applyFont="1" applyFill="1" applyBorder="1" applyAlignment="1">
      <alignment horizontal="right" vertical="center" wrapText="1"/>
      <protection/>
    </xf>
    <xf numFmtId="4" fontId="6" fillId="0" borderId="37" xfId="46" applyNumberFormat="1" applyFont="1" applyFill="1" applyBorder="1" applyAlignment="1">
      <alignment vertical="center"/>
    </xf>
    <xf numFmtId="4" fontId="6" fillId="0" borderId="38" xfId="46" applyNumberFormat="1" applyFont="1" applyFill="1" applyBorder="1" applyAlignment="1">
      <alignment vertical="center"/>
    </xf>
    <xf numFmtId="4" fontId="6" fillId="36" borderId="38" xfId="46" applyNumberFormat="1" applyFont="1" applyFill="1" applyBorder="1" applyAlignment="1">
      <alignment vertical="center"/>
    </xf>
    <xf numFmtId="4" fontId="6" fillId="0" borderId="39" xfId="46" applyNumberFormat="1" applyFont="1" applyFill="1" applyBorder="1" applyAlignment="1">
      <alignment horizontal="center" vertical="center"/>
    </xf>
    <xf numFmtId="1" fontId="3" fillId="0" borderId="28" xfId="55" applyNumberFormat="1" applyFont="1" applyFill="1" applyBorder="1" applyAlignment="1">
      <alignment horizont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1" fontId="3" fillId="0" borderId="31" xfId="55" applyNumberFormat="1" applyFont="1" applyFill="1" applyBorder="1" applyAlignment="1">
      <alignment horizontal="center" vertical="center"/>
      <protection/>
    </xf>
    <xf numFmtId="4" fontId="3" fillId="36" borderId="31" xfId="55" applyNumberFormat="1" applyFont="1" applyFill="1" applyBorder="1" applyAlignment="1">
      <alignment horizontal="center" vertical="center"/>
      <protection/>
    </xf>
    <xf numFmtId="4" fontId="13" fillId="0" borderId="32" xfId="55" applyNumberFormat="1" applyFont="1" applyFill="1" applyBorder="1" applyAlignment="1">
      <alignment horizontal="center" vertical="center"/>
      <protection/>
    </xf>
    <xf numFmtId="2" fontId="3" fillId="0" borderId="13" xfId="46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0" fontId="57" fillId="0" borderId="0" xfId="57" applyBorder="1" applyAlignment="1">
      <alignment horizontal="center"/>
      <protection/>
    </xf>
    <xf numFmtId="4" fontId="6" fillId="0" borderId="0" xfId="45" applyNumberFormat="1" applyFont="1" applyFill="1" applyBorder="1" applyAlignment="1">
      <alignment vertical="center"/>
    </xf>
    <xf numFmtId="49" fontId="13" fillId="0" borderId="0" xfId="57" applyNumberFormat="1" applyFont="1" applyFill="1" applyBorder="1" applyAlignment="1">
      <alignment horizontal="right" vertical="center"/>
      <protection/>
    </xf>
    <xf numFmtId="1" fontId="10" fillId="0" borderId="40" xfId="55" applyNumberFormat="1" applyFont="1" applyFill="1" applyBorder="1" applyAlignment="1">
      <alignment horizontal="center" vertical="center"/>
      <protection/>
    </xf>
    <xf numFmtId="0" fontId="10" fillId="0" borderId="41" xfId="55" applyFont="1" applyFill="1" applyBorder="1" applyAlignment="1">
      <alignment horizontal="center" vertical="center"/>
      <protection/>
    </xf>
    <xf numFmtId="43" fontId="6" fillId="0" borderId="13" xfId="44" applyFont="1" applyFill="1" applyBorder="1" applyAlignment="1">
      <alignment horizontal="center" vertical="center"/>
    </xf>
    <xf numFmtId="0" fontId="1" fillId="0" borderId="0" xfId="58">
      <alignment/>
      <protection/>
    </xf>
    <xf numFmtId="4" fontId="1" fillId="0" borderId="0" xfId="58" applyNumberFormat="1">
      <alignment/>
      <protection/>
    </xf>
    <xf numFmtId="0" fontId="23" fillId="0" borderId="42" xfId="58" applyFont="1" applyBorder="1" applyAlignment="1">
      <alignment vertical="top" wrapText="1"/>
      <protection/>
    </xf>
    <xf numFmtId="0" fontId="24" fillId="0" borderId="43" xfId="58" applyFont="1" applyBorder="1" applyAlignment="1">
      <alignment horizontal="center" vertical="top" wrapText="1"/>
      <protection/>
    </xf>
    <xf numFmtId="0" fontId="21" fillId="0" borderId="44" xfId="58" applyFont="1" applyBorder="1" applyAlignment="1">
      <alignment horizontal="center" vertical="top" wrapText="1"/>
      <protection/>
    </xf>
    <xf numFmtId="0" fontId="21" fillId="0" borderId="42" xfId="58" applyFont="1" applyBorder="1" applyAlignment="1">
      <alignment horizontal="center" vertical="top" wrapText="1"/>
      <protection/>
    </xf>
    <xf numFmtId="0" fontId="25" fillId="0" borderId="45" xfId="58" applyFont="1" applyBorder="1" applyAlignment="1">
      <alignment vertical="top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25" fillId="0" borderId="43" xfId="58" applyFont="1" applyBorder="1" applyAlignment="1">
      <alignment horizontal="center" vertical="top" wrapText="1"/>
      <protection/>
    </xf>
    <xf numFmtId="0" fontId="26" fillId="0" borderId="43" xfId="58" applyFont="1" applyBorder="1" applyAlignment="1">
      <alignment horizontal="center" vertical="top" wrapText="1"/>
      <protection/>
    </xf>
    <xf numFmtId="0" fontId="25" fillId="0" borderId="42" xfId="58" applyFont="1" applyBorder="1" applyAlignment="1">
      <alignment horizontal="left" vertical="top" wrapText="1"/>
      <protection/>
    </xf>
    <xf numFmtId="0" fontId="22" fillId="0" borderId="42" xfId="58" applyFont="1" applyBorder="1" applyAlignment="1">
      <alignment horizontal="center" vertical="top" wrapText="1"/>
      <protection/>
    </xf>
    <xf numFmtId="0" fontId="22" fillId="0" borderId="44" xfId="58" applyFont="1" applyBorder="1" applyAlignment="1">
      <alignment horizontal="center" vertical="top" wrapText="1"/>
      <protection/>
    </xf>
    <xf numFmtId="0" fontId="23" fillId="0" borderId="43" xfId="58" applyFont="1" applyBorder="1" applyAlignment="1">
      <alignment horizontal="center" vertical="top" wrapText="1"/>
      <protection/>
    </xf>
    <xf numFmtId="0" fontId="21" fillId="0" borderId="46" xfId="58" applyFont="1" applyBorder="1" applyAlignment="1">
      <alignment horizontal="center" vertical="top" wrapText="1"/>
      <protection/>
    </xf>
    <xf numFmtId="0" fontId="21" fillId="0" borderId="47" xfId="58" applyFont="1" applyBorder="1" applyAlignment="1">
      <alignment horizontal="center" vertical="top" wrapText="1"/>
      <protection/>
    </xf>
    <xf numFmtId="4" fontId="22" fillId="0" borderId="20" xfId="58" applyNumberFormat="1" applyFont="1" applyBorder="1" applyAlignment="1">
      <alignment vertical="top" wrapText="1"/>
      <protection/>
    </xf>
    <xf numFmtId="4" fontId="22" fillId="0" borderId="20" xfId="58" applyNumberFormat="1" applyFont="1" applyFill="1" applyBorder="1" applyAlignment="1">
      <alignment vertical="top" wrapText="1"/>
      <protection/>
    </xf>
    <xf numFmtId="0" fontId="22" fillId="0" borderId="20" xfId="58" applyFont="1" applyBorder="1" applyAlignment="1">
      <alignment horizontal="center" vertical="top" wrapTex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1" fontId="7" fillId="37" borderId="10" xfId="56" applyNumberFormat="1" applyFont="1" applyFill="1" applyBorder="1" applyAlignment="1">
      <alignment horizontal="center" vertical="center"/>
      <protection/>
    </xf>
    <xf numFmtId="1" fontId="7" fillId="37" borderId="11" xfId="56" applyNumberFormat="1" applyFont="1" applyFill="1" applyBorder="1" applyAlignment="1">
      <alignment horizontal="center" vertical="center"/>
      <protection/>
    </xf>
    <xf numFmtId="1" fontId="3" fillId="37" borderId="10" xfId="56" applyNumberFormat="1" applyFont="1" applyFill="1" applyBorder="1" applyAlignment="1">
      <alignment horizontal="center" vertical="center"/>
      <protection/>
    </xf>
    <xf numFmtId="1" fontId="6" fillId="37" borderId="11" xfId="56" applyNumberFormat="1" applyFont="1" applyFill="1" applyBorder="1" applyAlignment="1">
      <alignment horizontal="center" vertical="center"/>
      <protection/>
    </xf>
    <xf numFmtId="0" fontId="6" fillId="37" borderId="11" xfId="56" applyFont="1" applyFill="1" applyBorder="1" applyAlignment="1">
      <alignment horizontal="center" vertical="center"/>
      <protection/>
    </xf>
    <xf numFmtId="49" fontId="6" fillId="37" borderId="11" xfId="56" applyNumberFormat="1" applyFont="1" applyFill="1" applyBorder="1" applyAlignment="1">
      <alignment horizontal="left" vertical="center" wrapText="1"/>
      <protection/>
    </xf>
    <xf numFmtId="0" fontId="8" fillId="37" borderId="11" xfId="56" applyFont="1" applyFill="1" applyBorder="1" applyAlignment="1">
      <alignment horizontal="center" vertical="center"/>
      <protection/>
    </xf>
    <xf numFmtId="0" fontId="8" fillId="37" borderId="13" xfId="56" applyFont="1" applyFill="1" applyBorder="1" applyAlignment="1">
      <alignment horizontal="center" vertical="center"/>
      <protection/>
    </xf>
    <xf numFmtId="1" fontId="3" fillId="37" borderId="11" xfId="56" applyNumberFormat="1" applyFont="1" applyFill="1" applyBorder="1" applyAlignment="1">
      <alignment horizontal="center" vertical="center"/>
      <protection/>
    </xf>
    <xf numFmtId="1" fontId="10" fillId="37" borderId="10" xfId="56" applyNumberFormat="1" applyFont="1" applyFill="1" applyBorder="1" applyAlignment="1">
      <alignment horizontal="center" vertical="center"/>
      <protection/>
    </xf>
    <xf numFmtId="1" fontId="3" fillId="37" borderId="10" xfId="56" applyNumberFormat="1" applyFont="1" applyFill="1" applyBorder="1" applyAlignment="1">
      <alignment horizontal="center" vertical="center" wrapText="1"/>
      <protection/>
    </xf>
    <xf numFmtId="1" fontId="3" fillId="37" borderId="11" xfId="56" applyNumberFormat="1" applyFont="1" applyFill="1" applyBorder="1" applyAlignment="1">
      <alignment horizontal="center" vertical="center" wrapText="1"/>
      <protection/>
    </xf>
    <xf numFmtId="0" fontId="6" fillId="37" borderId="11" xfId="56" applyFont="1" applyFill="1" applyBorder="1" applyAlignment="1">
      <alignment horizontal="center" vertical="center" wrapText="1"/>
      <protection/>
    </xf>
    <xf numFmtId="1" fontId="7" fillId="37" borderId="11" xfId="56" applyNumberFormat="1" applyFont="1" applyFill="1" applyBorder="1" applyAlignment="1">
      <alignment horizontal="center" vertical="center" wrapText="1"/>
      <protection/>
    </xf>
    <xf numFmtId="0" fontId="3" fillId="37" borderId="10" xfId="56" applyFont="1" applyFill="1" applyBorder="1" applyAlignment="1">
      <alignment vertical="center"/>
      <protection/>
    </xf>
    <xf numFmtId="49" fontId="6" fillId="37" borderId="11" xfId="56" applyNumberFormat="1" applyFont="1" applyFill="1" applyBorder="1" applyAlignment="1">
      <alignment vertical="top" wrapText="1"/>
      <protection/>
    </xf>
    <xf numFmtId="0" fontId="3" fillId="37" borderId="11" xfId="56" applyFont="1" applyFill="1" applyBorder="1" applyAlignment="1">
      <alignment horizontal="center" vertical="center"/>
      <protection/>
    </xf>
    <xf numFmtId="2" fontId="3" fillId="37" borderId="11" xfId="56" applyNumberFormat="1" applyFont="1" applyFill="1" applyBorder="1" applyAlignment="1">
      <alignment horizontal="center" vertical="center"/>
      <protection/>
    </xf>
    <xf numFmtId="4" fontId="3" fillId="37" borderId="13" xfId="56" applyNumberFormat="1" applyFont="1" applyFill="1" applyBorder="1" applyAlignment="1">
      <alignment horizontal="center" vertical="center"/>
      <protection/>
    </xf>
    <xf numFmtId="1" fontId="3" fillId="38" borderId="22" xfId="55" applyNumberFormat="1" applyFont="1" applyFill="1" applyBorder="1" applyAlignment="1">
      <alignment horizontal="center" vertical="center"/>
      <protection/>
    </xf>
    <xf numFmtId="1" fontId="7" fillId="38" borderId="12" xfId="55" applyNumberFormat="1" applyFont="1" applyFill="1" applyBorder="1" applyAlignment="1">
      <alignment horizontal="center" vertical="center"/>
      <protection/>
    </xf>
    <xf numFmtId="0" fontId="7" fillId="38" borderId="23" xfId="55" applyFont="1" applyFill="1" applyBorder="1" applyAlignment="1">
      <alignment horizontal="center" vertical="center"/>
      <protection/>
    </xf>
    <xf numFmtId="49" fontId="6" fillId="38" borderId="11" xfId="55" applyNumberFormat="1" applyFont="1" applyFill="1" applyBorder="1" applyAlignment="1">
      <alignment horizontal="left" vertical="center" wrapText="1"/>
      <protection/>
    </xf>
    <xf numFmtId="4" fontId="6" fillId="38" borderId="11" xfId="55" applyNumberFormat="1" applyFont="1" applyFill="1" applyBorder="1" applyAlignment="1">
      <alignment horizontal="center" vertical="center"/>
      <protection/>
    </xf>
    <xf numFmtId="4" fontId="3" fillId="38" borderId="11" xfId="55" applyNumberFormat="1" applyFont="1" applyFill="1" applyBorder="1" applyAlignment="1">
      <alignment horizontal="center" vertical="center"/>
      <protection/>
    </xf>
    <xf numFmtId="4" fontId="3" fillId="38" borderId="11" xfId="44" applyNumberFormat="1" applyFont="1" applyFill="1" applyBorder="1" applyAlignment="1">
      <alignment horizontal="center" vertical="center"/>
    </xf>
    <xf numFmtId="1" fontId="7" fillId="37" borderId="11" xfId="55" applyNumberFormat="1" applyFont="1" applyFill="1" applyBorder="1" applyAlignment="1">
      <alignment horizontal="center" vertical="center"/>
      <protection/>
    </xf>
    <xf numFmtId="0" fontId="7" fillId="38" borderId="20" xfId="55" applyFont="1" applyFill="1" applyBorder="1" applyAlignment="1">
      <alignment horizontal="center" vertical="center"/>
      <protection/>
    </xf>
    <xf numFmtId="49" fontId="6" fillId="37" borderId="11" xfId="55" applyNumberFormat="1" applyFont="1" applyFill="1" applyBorder="1" applyAlignment="1">
      <alignment horizontal="left" vertical="center" wrapText="1"/>
      <protection/>
    </xf>
    <xf numFmtId="1" fontId="7" fillId="38" borderId="48" xfId="55" applyNumberFormat="1" applyFont="1" applyFill="1" applyBorder="1" applyAlignment="1">
      <alignment horizontal="center" vertical="center"/>
      <protection/>
    </xf>
    <xf numFmtId="0" fontId="7" fillId="38" borderId="49" xfId="55" applyFont="1" applyFill="1" applyBorder="1" applyAlignment="1">
      <alignment horizontal="center" vertical="center"/>
      <protection/>
    </xf>
    <xf numFmtId="1" fontId="3" fillId="37" borderId="19" xfId="55" applyNumberFormat="1" applyFont="1" applyFill="1" applyBorder="1" applyAlignment="1">
      <alignment horizontal="center" vertical="center"/>
      <protection/>
    </xf>
    <xf numFmtId="4" fontId="3" fillId="37" borderId="11" xfId="55" applyNumberFormat="1" applyFont="1" applyFill="1" applyBorder="1" applyAlignment="1">
      <alignment horizontal="center" vertical="center"/>
      <protection/>
    </xf>
    <xf numFmtId="4" fontId="3" fillId="37" borderId="11" xfId="55" applyNumberFormat="1" applyFont="1" applyFill="1" applyBorder="1" applyAlignment="1">
      <alignment horizontal="center" vertical="center" wrapText="1"/>
      <protection/>
    </xf>
    <xf numFmtId="4" fontId="3" fillId="37" borderId="11" xfId="44" applyNumberFormat="1" applyFont="1" applyFill="1" applyBorder="1" applyAlignment="1">
      <alignment horizontal="center" vertical="center"/>
    </xf>
    <xf numFmtId="2" fontId="3" fillId="0" borderId="13" xfId="55" applyNumberFormat="1" applyFont="1" applyBorder="1" applyAlignment="1">
      <alignment horizontal="center"/>
      <protection/>
    </xf>
    <xf numFmtId="1" fontId="3" fillId="37" borderId="10" xfId="57" applyNumberFormat="1" applyFont="1" applyFill="1" applyBorder="1" applyAlignment="1">
      <alignment horizontal="center" vertical="center"/>
      <protection/>
    </xf>
    <xf numFmtId="1" fontId="7" fillId="37" borderId="11" xfId="57" applyNumberFormat="1" applyFont="1" applyFill="1" applyBorder="1" applyAlignment="1">
      <alignment horizontal="center" vertical="center"/>
      <protection/>
    </xf>
    <xf numFmtId="0" fontId="7" fillId="37" borderId="11" xfId="57" applyFont="1" applyFill="1" applyBorder="1" applyAlignment="1">
      <alignment horizontal="center" vertical="center"/>
      <protection/>
    </xf>
    <xf numFmtId="49" fontId="6" fillId="37" borderId="11" xfId="57" applyNumberFormat="1" applyFont="1" applyFill="1" applyBorder="1" applyAlignment="1">
      <alignment horizontal="left" vertical="center" wrapText="1"/>
      <protection/>
    </xf>
    <xf numFmtId="0" fontId="6" fillId="37" borderId="11" xfId="57" applyFont="1" applyFill="1" applyBorder="1" applyAlignment="1">
      <alignment horizontal="center" vertical="center"/>
      <protection/>
    </xf>
    <xf numFmtId="1" fontId="6" fillId="37" borderId="11" xfId="57" applyNumberFormat="1" applyFont="1" applyFill="1" applyBorder="1" applyAlignment="1">
      <alignment horizontal="center" vertical="center"/>
      <protection/>
    </xf>
    <xf numFmtId="0" fontId="17" fillId="37" borderId="11" xfId="57" applyFont="1" applyFill="1" applyBorder="1" applyAlignment="1">
      <alignment horizontal="center" vertical="center"/>
      <protection/>
    </xf>
    <xf numFmtId="0" fontId="17" fillId="37" borderId="13" xfId="57" applyFont="1" applyFill="1" applyBorder="1" applyAlignment="1">
      <alignment horizontal="center" vertical="center"/>
      <protection/>
    </xf>
    <xf numFmtId="1" fontId="7" fillId="37" borderId="40" xfId="55" applyNumberFormat="1" applyFont="1" applyFill="1" applyBorder="1" applyAlignment="1">
      <alignment horizontal="center" vertical="center"/>
      <protection/>
    </xf>
    <xf numFmtId="0" fontId="7" fillId="38" borderId="41" xfId="55" applyFont="1" applyFill="1" applyBorder="1" applyAlignment="1">
      <alignment horizontal="center" vertical="center"/>
      <protection/>
    </xf>
    <xf numFmtId="4" fontId="3" fillId="38" borderId="13" xfId="46" applyNumberFormat="1" applyFont="1" applyFill="1" applyBorder="1" applyAlignment="1">
      <alignment horizontal="center" vertical="center"/>
    </xf>
    <xf numFmtId="1" fontId="3" fillId="37" borderId="50" xfId="55" applyNumberFormat="1" applyFont="1" applyFill="1" applyBorder="1" applyAlignment="1">
      <alignment horizontal="center" vertical="center"/>
      <protection/>
    </xf>
    <xf numFmtId="49" fontId="6" fillId="37" borderId="40" xfId="55" applyNumberFormat="1" applyFont="1" applyFill="1" applyBorder="1" applyAlignment="1">
      <alignment horizontal="left" vertical="center" wrapText="1"/>
      <protection/>
    </xf>
    <xf numFmtId="4" fontId="3" fillId="37" borderId="40" xfId="55" applyNumberFormat="1" applyFont="1" applyFill="1" applyBorder="1" applyAlignment="1">
      <alignment horizontal="center" vertical="center"/>
      <protection/>
    </xf>
    <xf numFmtId="4" fontId="3" fillId="37" borderId="40" xfId="55" applyNumberFormat="1" applyFont="1" applyFill="1" applyBorder="1" applyAlignment="1">
      <alignment horizontal="center" vertical="center" wrapText="1"/>
      <protection/>
    </xf>
    <xf numFmtId="4" fontId="3" fillId="37" borderId="51" xfId="46" applyNumberFormat="1" applyFont="1" applyFill="1" applyBorder="1" applyAlignment="1">
      <alignment horizontal="center" vertical="center"/>
    </xf>
    <xf numFmtId="0" fontId="3" fillId="37" borderId="40" xfId="55" applyFont="1" applyFill="1" applyBorder="1" applyAlignment="1">
      <alignment horizontal="center" vertical="center"/>
      <protection/>
    </xf>
    <xf numFmtId="184" fontId="3" fillId="37" borderId="40" xfId="55" applyNumberFormat="1" applyFont="1" applyFill="1" applyBorder="1" applyAlignment="1">
      <alignment horizontal="center" vertical="center" wrapText="1"/>
      <protection/>
    </xf>
    <xf numFmtId="2" fontId="3" fillId="37" borderId="40" xfId="55" applyNumberFormat="1" applyFont="1" applyFill="1" applyBorder="1" applyAlignment="1">
      <alignment horizontal="center" vertical="center"/>
      <protection/>
    </xf>
    <xf numFmtId="43" fontId="3" fillId="37" borderId="51" xfId="44" applyFont="1" applyFill="1" applyBorder="1" applyAlignment="1">
      <alignment horizontal="center" vertical="center"/>
    </xf>
    <xf numFmtId="1" fontId="3" fillId="38" borderId="52" xfId="55" applyNumberFormat="1" applyFont="1" applyFill="1" applyBorder="1" applyAlignment="1">
      <alignment horizontal="center" vertical="center"/>
      <protection/>
    </xf>
    <xf numFmtId="0" fontId="6" fillId="38" borderId="11" xfId="55" applyFont="1" applyFill="1" applyBorder="1" applyAlignment="1">
      <alignment horizontal="center" vertical="center"/>
      <protection/>
    </xf>
    <xf numFmtId="0" fontId="3" fillId="38" borderId="11" xfId="55" applyFont="1" applyFill="1" applyBorder="1" applyAlignment="1">
      <alignment horizontal="center" vertical="center"/>
      <protection/>
    </xf>
    <xf numFmtId="2" fontId="6" fillId="38" borderId="11" xfId="55" applyNumberFormat="1" applyFont="1" applyFill="1" applyBorder="1" applyAlignment="1">
      <alignment horizontal="center" vertical="center"/>
      <protection/>
    </xf>
    <xf numFmtId="43" fontId="3" fillId="38" borderId="13" xfId="44" applyFont="1" applyFill="1" applyBorder="1" applyAlignment="1">
      <alignment horizontal="center" vertical="center"/>
    </xf>
    <xf numFmtId="43" fontId="3" fillId="37" borderId="51" xfId="46" applyFont="1" applyFill="1" applyBorder="1" applyAlignment="1">
      <alignment horizontal="center" vertical="center"/>
    </xf>
    <xf numFmtId="0" fontId="21" fillId="37" borderId="43" xfId="58" applyFont="1" applyFill="1" applyBorder="1" applyAlignment="1">
      <alignment horizontal="center" vertical="top" wrapText="1"/>
      <protection/>
    </xf>
    <xf numFmtId="0" fontId="21" fillId="37" borderId="46" xfId="58" applyFont="1" applyFill="1" applyBorder="1" applyAlignment="1">
      <alignment horizontal="center" vertical="top" wrapText="1"/>
      <protection/>
    </xf>
    <xf numFmtId="0" fontId="21" fillId="37" borderId="53" xfId="58" applyFont="1" applyFill="1" applyBorder="1" applyAlignment="1">
      <alignment horizontal="center" vertical="top" wrapText="1"/>
      <protection/>
    </xf>
    <xf numFmtId="0" fontId="21" fillId="37" borderId="44" xfId="58" applyFont="1" applyFill="1" applyBorder="1" applyAlignment="1">
      <alignment horizontal="center" vertical="top" wrapText="1"/>
      <protection/>
    </xf>
    <xf numFmtId="43" fontId="3" fillId="0" borderId="13" xfId="42" applyFont="1" applyBorder="1" applyAlignment="1">
      <alignment horizontal="center"/>
    </xf>
    <xf numFmtId="43" fontId="17" fillId="0" borderId="13" xfId="42" applyFont="1" applyBorder="1" applyAlignment="1">
      <alignment horizontal="center" vertical="center"/>
    </xf>
    <xf numFmtId="43" fontId="17" fillId="37" borderId="13" xfId="42" applyFont="1" applyFill="1" applyBorder="1" applyAlignment="1">
      <alignment horizontal="center" vertical="center"/>
    </xf>
    <xf numFmtId="43" fontId="6" fillId="0" borderId="29" xfId="42" applyFont="1" applyFill="1" applyBorder="1" applyAlignment="1">
      <alignment horizontal="center" vertical="center"/>
    </xf>
    <xf numFmtId="43" fontId="6" fillId="0" borderId="34" xfId="42" applyFont="1" applyFill="1" applyBorder="1" applyAlignment="1">
      <alignment horizontal="center" vertical="center"/>
    </xf>
    <xf numFmtId="43" fontId="19" fillId="0" borderId="44" xfId="42" applyFont="1" applyBorder="1" applyAlignment="1">
      <alignment horizontal="center" vertical="top" wrapText="1"/>
    </xf>
    <xf numFmtId="43" fontId="19" fillId="0" borderId="32" xfId="42" applyFont="1" applyBorder="1" applyAlignment="1">
      <alignment horizontal="center" vertical="top" wrapText="1"/>
    </xf>
    <xf numFmtId="43" fontId="22" fillId="0" borderId="54" xfId="42" applyFont="1" applyBorder="1" applyAlignment="1">
      <alignment vertical="top" wrapText="1"/>
    </xf>
    <xf numFmtId="43" fontId="21" fillId="37" borderId="44" xfId="42" applyFont="1" applyFill="1" applyBorder="1" applyAlignment="1">
      <alignment horizontal="center" vertical="top" wrapText="1"/>
    </xf>
    <xf numFmtId="43" fontId="21" fillId="0" borderId="44" xfId="42" applyFont="1" applyBorder="1" applyAlignment="1">
      <alignment horizontal="center" vertical="top" wrapText="1"/>
    </xf>
    <xf numFmtId="43" fontId="22" fillId="0" borderId="54" xfId="42" applyFont="1" applyFill="1" applyBorder="1" applyAlignment="1">
      <alignment vertical="top" wrapText="1"/>
    </xf>
    <xf numFmtId="0" fontId="3" fillId="0" borderId="0" xfId="56" applyFont="1" applyFill="1" applyBorder="1" applyAlignment="1">
      <alignment horizontal="left"/>
      <protection/>
    </xf>
    <xf numFmtId="1" fontId="7" fillId="0" borderId="0" xfId="56" applyNumberFormat="1" applyFont="1" applyFill="1" applyBorder="1" applyAlignment="1">
      <alignment vertical="top"/>
      <protection/>
    </xf>
    <xf numFmtId="49" fontId="3" fillId="0" borderId="0" xfId="56" applyNumberFormat="1" applyFont="1" applyFill="1" applyBorder="1" applyAlignment="1">
      <alignment/>
      <protection/>
    </xf>
    <xf numFmtId="9" fontId="20" fillId="0" borderId="55" xfId="58" applyNumberFormat="1" applyFont="1" applyBorder="1" applyAlignment="1">
      <alignment vertical="top" wrapText="1"/>
      <protection/>
    </xf>
    <xf numFmtId="1" fontId="7" fillId="0" borderId="0" xfId="56" applyNumberFormat="1" applyFont="1" applyFill="1" applyBorder="1" applyAlignment="1">
      <alignment horizontal="center" vertical="top" wrapText="1"/>
      <protection/>
    </xf>
    <xf numFmtId="0" fontId="25" fillId="0" borderId="56" xfId="58" applyFont="1" applyBorder="1" applyAlignment="1">
      <alignment horizontal="center" vertical="top" wrapText="1"/>
      <protection/>
    </xf>
    <xf numFmtId="0" fontId="25" fillId="0" borderId="57" xfId="58" applyFont="1" applyBorder="1" applyAlignment="1">
      <alignment horizontal="center" vertical="top" wrapText="1"/>
      <protection/>
    </xf>
    <xf numFmtId="0" fontId="25" fillId="0" borderId="58" xfId="58" applyFont="1" applyBorder="1" applyAlignment="1">
      <alignment horizontal="center" vertical="top" wrapText="1"/>
      <protection/>
    </xf>
    <xf numFmtId="0" fontId="27" fillId="0" borderId="59" xfId="58" applyFont="1" applyBorder="1" applyAlignment="1">
      <alignment horizontal="center" vertical="top" wrapText="1"/>
      <protection/>
    </xf>
    <xf numFmtId="0" fontId="27" fillId="0" borderId="21" xfId="58" applyFont="1" applyBorder="1" applyAlignment="1">
      <alignment horizontal="center" vertical="top" wrapText="1"/>
      <protection/>
    </xf>
    <xf numFmtId="0" fontId="27" fillId="0" borderId="54" xfId="58" applyFont="1" applyBorder="1" applyAlignment="1">
      <alignment horizontal="center" vertical="top" wrapText="1"/>
      <protection/>
    </xf>
    <xf numFmtId="0" fontId="4" fillId="0" borderId="60" xfId="58" applyFont="1" applyBorder="1" applyAlignment="1">
      <alignment horizontal="center" vertical="top" wrapText="1"/>
      <protection/>
    </xf>
    <xf numFmtId="0" fontId="4" fillId="0" borderId="61" xfId="58" applyFont="1" applyBorder="1" applyAlignment="1">
      <alignment horizontal="center" vertical="top" wrapText="1"/>
      <protection/>
    </xf>
    <xf numFmtId="0" fontId="4" fillId="0" borderId="62" xfId="58" applyFont="1" applyBorder="1" applyAlignment="1">
      <alignment horizontal="center" vertical="top" wrapText="1"/>
      <protection/>
    </xf>
    <xf numFmtId="0" fontId="20" fillId="0" borderId="59" xfId="58" applyFont="1" applyBorder="1" applyAlignment="1">
      <alignment horizontal="center" vertical="top" wrapText="1"/>
      <protection/>
    </xf>
    <xf numFmtId="0" fontId="20" fillId="0" borderId="21" xfId="58" applyFont="1" applyBorder="1" applyAlignment="1">
      <alignment horizontal="center" vertical="top" wrapText="1"/>
      <protection/>
    </xf>
    <xf numFmtId="0" fontId="20" fillId="0" borderId="61" xfId="58" applyFont="1" applyBorder="1" applyAlignment="1">
      <alignment horizontal="center" vertical="top" wrapText="1"/>
      <protection/>
    </xf>
    <xf numFmtId="0" fontId="20" fillId="0" borderId="63" xfId="58" applyFont="1" applyBorder="1" applyAlignment="1">
      <alignment horizontal="center" vertical="top" wrapText="1"/>
      <protection/>
    </xf>
    <xf numFmtId="0" fontId="20" fillId="0" borderId="38" xfId="58" applyFont="1" applyBorder="1" applyAlignment="1">
      <alignment horizontal="center" vertical="top" wrapText="1"/>
      <protection/>
    </xf>
    <xf numFmtId="0" fontId="20" fillId="0" borderId="31" xfId="58" applyFont="1" applyBorder="1" applyAlignment="1">
      <alignment horizontal="center" vertical="top" wrapText="1"/>
      <protection/>
    </xf>
    <xf numFmtId="0" fontId="20" fillId="0" borderId="59" xfId="58" applyFont="1" applyBorder="1" applyAlignment="1">
      <alignment horizontal="right" vertical="top" wrapText="1"/>
      <protection/>
    </xf>
    <xf numFmtId="0" fontId="20" fillId="0" borderId="21" xfId="58" applyFont="1" applyBorder="1" applyAlignment="1">
      <alignment horizontal="right" vertical="top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1" fontId="6" fillId="0" borderId="10" xfId="56" applyNumberFormat="1" applyFont="1" applyFill="1" applyBorder="1" applyAlignment="1">
      <alignment horizontal="center" vertical="center"/>
      <protection/>
    </xf>
    <xf numFmtId="1" fontId="6" fillId="0" borderId="11" xfId="56" applyNumberFormat="1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49" fontId="6" fillId="0" borderId="11" xfId="56" applyNumberFormat="1" applyFont="1" applyFill="1" applyBorder="1" applyAlignment="1">
      <alignment horizontal="center" vertical="center"/>
      <protection/>
    </xf>
    <xf numFmtId="2" fontId="6" fillId="0" borderId="11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Fill="1" applyBorder="1" applyAlignment="1">
      <alignment horizontal="center" vertical="center"/>
      <protection/>
    </xf>
    <xf numFmtId="0" fontId="2" fillId="37" borderId="11" xfId="56" applyFont="1" applyFill="1" applyBorder="1" applyAlignment="1">
      <alignment horizontal="center" vertical="center"/>
      <protection/>
    </xf>
    <xf numFmtId="0" fontId="2" fillId="37" borderId="13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49" fontId="12" fillId="0" borderId="11" xfId="56" applyNumberFormat="1" applyFont="1" applyFill="1" applyBorder="1" applyAlignment="1">
      <alignment horizontal="left" vertical="center" wrapText="1"/>
      <protection/>
    </xf>
    <xf numFmtId="1" fontId="7" fillId="0" borderId="0" xfId="56" applyNumberFormat="1" applyFont="1" applyFill="1" applyBorder="1" applyAlignment="1">
      <alignment horizontal="center" vertical="top"/>
      <protection/>
    </xf>
    <xf numFmtId="49" fontId="6" fillId="0" borderId="12" xfId="55" applyNumberFormat="1" applyFont="1" applyBorder="1" applyAlignment="1">
      <alignment horizontal="left" vertical="center" wrapText="1"/>
      <protection/>
    </xf>
    <xf numFmtId="0" fontId="6" fillId="0" borderId="12" xfId="55" applyFont="1" applyFill="1" applyBorder="1" applyAlignment="1">
      <alignment horizontal="center" vertical="center"/>
      <protection/>
    </xf>
    <xf numFmtId="4" fontId="6" fillId="33" borderId="12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" fontId="6" fillId="0" borderId="0" xfId="55" applyNumberFormat="1" applyFont="1" applyFill="1" applyBorder="1" applyAlignment="1">
      <alignment horizontal="center" vertical="center"/>
      <protection/>
    </xf>
    <xf numFmtId="4" fontId="6" fillId="0" borderId="64" xfId="55" applyNumberFormat="1" applyFont="1" applyFill="1" applyBorder="1" applyAlignment="1">
      <alignment horizontal="center" vertical="center"/>
      <protection/>
    </xf>
    <xf numFmtId="49" fontId="12" fillId="0" borderId="65" xfId="55" applyNumberFormat="1" applyFont="1" applyFill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 vertical="center" wrapText="1"/>
      <protection/>
    </xf>
    <xf numFmtId="0" fontId="5" fillId="0" borderId="0" xfId="60" applyFont="1" applyBorder="1" applyAlignment="1">
      <alignment horizontal="center"/>
      <protection/>
    </xf>
    <xf numFmtId="1" fontId="6" fillId="0" borderId="22" xfId="55" applyNumberFormat="1" applyFont="1" applyFill="1" applyBorder="1" applyAlignment="1">
      <alignment horizontal="center" vertical="center"/>
      <protection/>
    </xf>
    <xf numFmtId="1" fontId="7" fillId="0" borderId="12" xfId="55" applyNumberFormat="1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4" fontId="6" fillId="0" borderId="12" xfId="55" applyNumberFormat="1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1" fontId="6" fillId="0" borderId="31" xfId="55" applyNumberFormat="1" applyFont="1" applyFill="1" applyBorder="1" applyAlignment="1">
      <alignment horizontal="center" vertical="center"/>
      <protection/>
    </xf>
    <xf numFmtId="1" fontId="6" fillId="0" borderId="32" xfId="55" applyNumberFormat="1" applyFont="1" applyFill="1" applyBorder="1" applyAlignment="1">
      <alignment horizontal="center" vertical="center"/>
      <protection/>
    </xf>
    <xf numFmtId="1" fontId="16" fillId="37" borderId="10" xfId="55" applyNumberFormat="1" applyFont="1" applyFill="1" applyBorder="1" applyAlignment="1">
      <alignment horizontal="center" vertical="center"/>
      <protection/>
    </xf>
    <xf numFmtId="1" fontId="16" fillId="37" borderId="11" xfId="55" applyNumberFormat="1" applyFont="1" applyFill="1" applyBorder="1" applyAlignment="1">
      <alignment horizontal="center" vertical="center"/>
      <protection/>
    </xf>
    <xf numFmtId="1" fontId="16" fillId="37" borderId="13" xfId="55" applyNumberFormat="1" applyFont="1" applyFill="1" applyBorder="1" applyAlignment="1">
      <alignment horizontal="center" vertical="center"/>
      <protection/>
    </xf>
    <xf numFmtId="0" fontId="4" fillId="0" borderId="66" xfId="60" applyFont="1" applyFill="1" applyBorder="1" applyAlignment="1">
      <alignment horizontal="center" vertical="center"/>
      <protection/>
    </xf>
    <xf numFmtId="0" fontId="4" fillId="0" borderId="67" xfId="60" applyFont="1" applyFill="1" applyBorder="1" applyAlignment="1">
      <alignment horizontal="center" vertical="center"/>
      <protection/>
    </xf>
    <xf numFmtId="0" fontId="4" fillId="0" borderId="68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1" fontId="4" fillId="0" borderId="69" xfId="55" applyNumberFormat="1" applyFont="1" applyFill="1" applyBorder="1" applyAlignment="1">
      <alignment horizontal="center"/>
      <protection/>
    </xf>
    <xf numFmtId="1" fontId="4" fillId="0" borderId="70" xfId="55" applyNumberFormat="1" applyFont="1" applyFill="1" applyBorder="1" applyAlignment="1">
      <alignment horizontal="center"/>
      <protection/>
    </xf>
    <xf numFmtId="1" fontId="4" fillId="0" borderId="71" xfId="55" applyNumberFormat="1" applyFont="1" applyFill="1" applyBorder="1" applyAlignment="1">
      <alignment horizontal="center"/>
      <protection/>
    </xf>
    <xf numFmtId="49" fontId="6" fillId="0" borderId="12" xfId="55" applyNumberFormat="1" applyFont="1" applyBorder="1" applyAlignment="1">
      <alignment horizontal="left" vertical="center"/>
      <protection/>
    </xf>
    <xf numFmtId="1" fontId="6" fillId="37" borderId="10" xfId="55" applyNumberFormat="1" applyFont="1" applyFill="1" applyBorder="1" applyAlignment="1">
      <alignment horizontal="center" vertical="center"/>
      <protection/>
    </xf>
    <xf numFmtId="1" fontId="6" fillId="37" borderId="11" xfId="55" applyNumberFormat="1" applyFont="1" applyFill="1" applyBorder="1" applyAlignment="1">
      <alignment horizontal="center" vertical="center"/>
      <protection/>
    </xf>
    <xf numFmtId="1" fontId="6" fillId="37" borderId="13" xfId="55" applyNumberFormat="1" applyFont="1" applyFill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/>
      <protection/>
    </xf>
    <xf numFmtId="0" fontId="4" fillId="0" borderId="29" xfId="60" applyFont="1" applyBorder="1" applyAlignment="1">
      <alignment horizontal="center"/>
      <protection/>
    </xf>
    <xf numFmtId="0" fontId="4" fillId="0" borderId="72" xfId="60" applyFont="1" applyBorder="1" applyAlignment="1">
      <alignment horizontal="center" vertical="center" wrapText="1"/>
      <protection/>
    </xf>
    <xf numFmtId="0" fontId="4" fillId="0" borderId="73" xfId="60" applyFont="1" applyBorder="1" applyAlignment="1">
      <alignment horizontal="center" vertical="center" wrapText="1"/>
      <protection/>
    </xf>
    <xf numFmtId="0" fontId="4" fillId="0" borderId="74" xfId="60" applyFont="1" applyBorder="1" applyAlignment="1">
      <alignment horizontal="center" vertical="center" wrapText="1"/>
      <protection/>
    </xf>
    <xf numFmtId="0" fontId="5" fillId="0" borderId="28" xfId="60" applyFont="1" applyBorder="1" applyAlignment="1">
      <alignment horizontal="center"/>
      <protection/>
    </xf>
    <xf numFmtId="0" fontId="5" fillId="0" borderId="29" xfId="60" applyFont="1" applyBorder="1" applyAlignment="1">
      <alignment horizontal="center"/>
      <protection/>
    </xf>
    <xf numFmtId="1" fontId="6" fillId="0" borderId="14" xfId="55" applyNumberFormat="1" applyFont="1" applyFill="1" applyBorder="1" applyAlignment="1">
      <alignment horizontal="center" vertical="center"/>
      <protection/>
    </xf>
    <xf numFmtId="1" fontId="7" fillId="0" borderId="15" xfId="55" applyNumberFormat="1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1" fontId="6" fillId="0" borderId="29" xfId="55" applyNumberFormat="1" applyFont="1" applyFill="1" applyBorder="1" applyAlignment="1">
      <alignment horizontal="center" vertical="center"/>
      <protection/>
    </xf>
    <xf numFmtId="4" fontId="6" fillId="36" borderId="15" xfId="55" applyNumberFormat="1" applyFont="1" applyFill="1" applyBorder="1" applyAlignment="1">
      <alignment horizontal="center" vertical="center"/>
      <protection/>
    </xf>
    <xf numFmtId="4" fontId="6" fillId="0" borderId="16" xfId="55" applyNumberFormat="1" applyFont="1" applyFill="1" applyBorder="1" applyAlignment="1">
      <alignment horizontal="center" vertical="center"/>
      <protection/>
    </xf>
    <xf numFmtId="1" fontId="18" fillId="37" borderId="59" xfId="55" applyNumberFormat="1" applyFont="1" applyFill="1" applyBorder="1" applyAlignment="1">
      <alignment horizontal="left" vertical="center"/>
      <protection/>
    </xf>
    <xf numFmtId="1" fontId="18" fillId="37" borderId="21" xfId="55" applyNumberFormat="1" applyFont="1" applyFill="1" applyBorder="1" applyAlignment="1">
      <alignment horizontal="left" vertical="center"/>
      <protection/>
    </xf>
    <xf numFmtId="1" fontId="18" fillId="37" borderId="54" xfId="55" applyNumberFormat="1" applyFont="1" applyFill="1" applyBorder="1" applyAlignment="1">
      <alignment horizontal="left" vertical="center"/>
      <protection/>
    </xf>
    <xf numFmtId="0" fontId="6" fillId="0" borderId="75" xfId="55" applyFont="1" applyFill="1" applyBorder="1" applyAlignment="1">
      <alignment horizontal="center" vertical="center"/>
      <protection/>
    </xf>
    <xf numFmtId="0" fontId="6" fillId="0" borderId="76" xfId="55" applyFont="1" applyFill="1" applyBorder="1" applyAlignment="1">
      <alignment horizontal="center" vertical="center"/>
      <protection/>
    </xf>
    <xf numFmtId="49" fontId="6" fillId="0" borderId="15" xfId="55" applyNumberFormat="1" applyFont="1" applyBorder="1" applyAlignment="1">
      <alignment horizontal="left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4" fontId="7" fillId="0" borderId="11" xfId="57" applyNumberFormat="1" applyFont="1" applyFill="1" applyBorder="1" applyAlignment="1">
      <alignment horizontal="center" vertical="center"/>
      <protection/>
    </xf>
    <xf numFmtId="4" fontId="7" fillId="0" borderId="13" xfId="57" applyNumberFormat="1" applyFont="1" applyFill="1" applyBorder="1" applyAlignment="1">
      <alignment horizontal="center" vertical="center"/>
      <protection/>
    </xf>
    <xf numFmtId="0" fontId="3" fillId="0" borderId="2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29" xfId="57" applyFont="1" applyFill="1" applyBorder="1" applyAlignment="1">
      <alignment horizontal="center" vertical="center"/>
      <protection/>
    </xf>
    <xf numFmtId="1" fontId="7" fillId="0" borderId="0" xfId="57" applyNumberFormat="1" applyFont="1" applyFill="1" applyBorder="1" applyAlignment="1">
      <alignment horizontal="center" vertical="top"/>
      <protection/>
    </xf>
    <xf numFmtId="1" fontId="7" fillId="0" borderId="29" xfId="57" applyNumberFormat="1" applyFont="1" applyFill="1" applyBorder="1" applyAlignment="1">
      <alignment horizontal="center" vertical="top"/>
      <protection/>
    </xf>
    <xf numFmtId="1" fontId="7" fillId="37" borderId="10" xfId="57" applyNumberFormat="1" applyFont="1" applyFill="1" applyBorder="1" applyAlignment="1">
      <alignment horizontal="center" vertical="center"/>
      <protection/>
    </xf>
    <xf numFmtId="1" fontId="7" fillId="37" borderId="11" xfId="57" applyNumberFormat="1" applyFont="1" applyFill="1" applyBorder="1" applyAlignment="1">
      <alignment horizontal="center" vertical="center"/>
      <protection/>
    </xf>
    <xf numFmtId="1" fontId="7" fillId="37" borderId="13" xfId="57" applyNumberFormat="1" applyFont="1" applyFill="1" applyBorder="1" applyAlignment="1">
      <alignment horizontal="center" vertical="center"/>
      <protection/>
    </xf>
    <xf numFmtId="49" fontId="12" fillId="0" borderId="65" xfId="57" applyNumberFormat="1" applyFont="1" applyFill="1" applyBorder="1" applyAlignment="1">
      <alignment horizontal="left" vertical="center" wrapText="1"/>
      <protection/>
    </xf>
    <xf numFmtId="0" fontId="4" fillId="0" borderId="77" xfId="60" applyFont="1" applyFill="1" applyBorder="1" applyAlignment="1">
      <alignment horizontal="center" vertical="center"/>
      <protection/>
    </xf>
    <xf numFmtId="0" fontId="4" fillId="0" borderId="78" xfId="60" applyFont="1" applyFill="1" applyBorder="1" applyAlignment="1">
      <alignment horizontal="center" vertical="center"/>
      <protection/>
    </xf>
    <xf numFmtId="0" fontId="4" fillId="0" borderId="79" xfId="60" applyFont="1" applyFill="1" applyBorder="1" applyAlignment="1">
      <alignment horizontal="center" vertical="center"/>
      <protection/>
    </xf>
    <xf numFmtId="0" fontId="4" fillId="0" borderId="28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29" xfId="57" applyFont="1" applyFill="1" applyBorder="1" applyAlignment="1">
      <alignment horizontal="center"/>
      <protection/>
    </xf>
    <xf numFmtId="1" fontId="6" fillId="0" borderId="10" xfId="57" applyNumberFormat="1" applyFont="1" applyFill="1" applyBorder="1" applyAlignment="1">
      <alignment horizontal="center" vertical="center"/>
      <protection/>
    </xf>
    <xf numFmtId="1" fontId="7" fillId="0" borderId="11" xfId="57" applyNumberFormat="1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49" fontId="6" fillId="0" borderId="11" xfId="57" applyNumberFormat="1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top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ne" xfId="54"/>
    <cellStyle name="Normalny 2" xfId="55"/>
    <cellStyle name="Normalny 3" xfId="56"/>
    <cellStyle name="Normalny 4" xfId="57"/>
    <cellStyle name="Normalny 5" xfId="58"/>
    <cellStyle name="Normalny_Arkusz1" xfId="59"/>
    <cellStyle name="Normalny_DK 15" xfId="60"/>
    <cellStyle name="Normalny_DK 15 2" xfId="61"/>
    <cellStyle name="Normalny_DK 63" xfId="62"/>
    <cellStyle name="Obliczenia" xfId="63"/>
    <cellStyle name="Opis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" name="Line 27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8" name="Line 28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586740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Line 18"/>
        <xdr:cNvSpPr>
          <a:spLocks/>
        </xdr:cNvSpPr>
      </xdr:nvSpPr>
      <xdr:spPr>
        <a:xfrm>
          <a:off x="5886450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" name="Line 19"/>
        <xdr:cNvSpPr>
          <a:spLocks/>
        </xdr:cNvSpPr>
      </xdr:nvSpPr>
      <xdr:spPr>
        <a:xfrm>
          <a:off x="5886450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" name="Line 20"/>
        <xdr:cNvSpPr>
          <a:spLocks/>
        </xdr:cNvSpPr>
      </xdr:nvSpPr>
      <xdr:spPr>
        <a:xfrm>
          <a:off x="5886450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" name="Line 21"/>
        <xdr:cNvSpPr>
          <a:spLocks/>
        </xdr:cNvSpPr>
      </xdr:nvSpPr>
      <xdr:spPr>
        <a:xfrm>
          <a:off x="5886450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228600</xdr:rowOff>
    </xdr:from>
    <xdr:to>
      <xdr:col>3</xdr:col>
      <xdr:colOff>819150</xdr:colOff>
      <xdr:row>1</xdr:row>
      <xdr:rowOff>9525</xdr:rowOff>
    </xdr:to>
    <xdr:sp>
      <xdr:nvSpPr>
        <xdr:cNvPr id="5" name="Text Box 1040"/>
        <xdr:cNvSpPr txBox="1">
          <a:spLocks noChangeArrowheads="1"/>
        </xdr:cNvSpPr>
      </xdr:nvSpPr>
      <xdr:spPr>
        <a:xfrm>
          <a:off x="238125" y="228600"/>
          <a:ext cx="19431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pieczęć wykonawcy/wykonawców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3</xdr:col>
      <xdr:colOff>1390650</xdr:colOff>
      <xdr:row>0</xdr:row>
      <xdr:rowOff>76200</xdr:rowOff>
    </xdr:to>
    <xdr:sp>
      <xdr:nvSpPr>
        <xdr:cNvPr id="1" name="Text Box 1040"/>
        <xdr:cNvSpPr txBox="1">
          <a:spLocks noChangeArrowheads="1"/>
        </xdr:cNvSpPr>
      </xdr:nvSpPr>
      <xdr:spPr>
        <a:xfrm>
          <a:off x="723900" y="0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pieczęć wykonawcy/wykonawców
</a:t>
          </a:r>
        </a:p>
      </xdr:txBody>
    </xdr:sp>
    <xdr:clientData/>
  </xdr:twoCellAnchor>
  <xdr:twoCellAnchor>
    <xdr:from>
      <xdr:col>1</xdr:col>
      <xdr:colOff>381000</xdr:colOff>
      <xdr:row>0</xdr:row>
      <xdr:rowOff>0</xdr:rowOff>
    </xdr:from>
    <xdr:to>
      <xdr:col>3</xdr:col>
      <xdr:colOff>1390650</xdr:colOff>
      <xdr:row>0</xdr:row>
      <xdr:rowOff>76200</xdr:rowOff>
    </xdr:to>
    <xdr:sp>
      <xdr:nvSpPr>
        <xdr:cNvPr id="2" name="Text Box 1040"/>
        <xdr:cNvSpPr txBox="1">
          <a:spLocks noChangeArrowheads="1"/>
        </xdr:cNvSpPr>
      </xdr:nvSpPr>
      <xdr:spPr>
        <a:xfrm>
          <a:off x="723900" y="0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pieczęć wykonawcy/wykonawców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3</xdr:col>
      <xdr:colOff>1390650</xdr:colOff>
      <xdr:row>0</xdr:row>
      <xdr:rowOff>76200</xdr:rowOff>
    </xdr:to>
    <xdr:sp>
      <xdr:nvSpPr>
        <xdr:cNvPr id="1" name="Text Box 1040"/>
        <xdr:cNvSpPr txBox="1">
          <a:spLocks noChangeArrowheads="1"/>
        </xdr:cNvSpPr>
      </xdr:nvSpPr>
      <xdr:spPr>
        <a:xfrm>
          <a:off x="723900" y="0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pieczęć wykonawcy/wykonawców
</a:t>
          </a:r>
        </a:p>
      </xdr:txBody>
    </xdr:sp>
    <xdr:clientData/>
  </xdr:twoCellAnchor>
  <xdr:twoCellAnchor>
    <xdr:from>
      <xdr:col>1</xdr:col>
      <xdr:colOff>381000</xdr:colOff>
      <xdr:row>0</xdr:row>
      <xdr:rowOff>0</xdr:rowOff>
    </xdr:from>
    <xdr:to>
      <xdr:col>3</xdr:col>
      <xdr:colOff>1390650</xdr:colOff>
      <xdr:row>0</xdr:row>
      <xdr:rowOff>76200</xdr:rowOff>
    </xdr:to>
    <xdr:sp>
      <xdr:nvSpPr>
        <xdr:cNvPr id="2" name="Text Box 1040"/>
        <xdr:cNvSpPr txBox="1">
          <a:spLocks noChangeArrowheads="1"/>
        </xdr:cNvSpPr>
      </xdr:nvSpPr>
      <xdr:spPr>
        <a:xfrm>
          <a:off x="723900" y="0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pieczęć wykonawcy/wykonawców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onanie%20aktualizacji\KI%20Etap%20II%201\NIPL%20-%20KI%20-%20elektryczny%20-%20bo%20czesc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wer2\dokument\Projekty\Projekty\Projekty%20Gda&#324;sk\Elbl&#261;g\EBC%20-%20KST\$zalozenia\XLS\zamiana%20kwoty%20na%20tekst\S&#322;ownie_bez_V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ykonanie%20aktualizacji\KI%20Etap%20II%202\NIPL-KI-drogowy-cz&#281;&#347;&#263;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ykonanie%20aktualizacji\KI%20Etap%20II%202\NIPL-Kosztorys_inwestorski_sanitarka%20II%20etap%20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ykonanie%20aktualizacji\KI%20Etap%20II%202\$zalozenia\XLS\zamiana%20kwoty%20na%20tekst\S&#322;ownie_bez_VB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ykonanie%20aktualizacji\KI%20Etap%20II%202\NIPL-KI-elektryczny%20pk%20-czesc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wykonanie%20aktualizacji\KI%20Etap%20II%202\NIPL%20-%20KI-tp-czesc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raszkiewicz\Pulpit\Nowy%20folder%20(3)\$zalozenia\XLS\zamiana%20kwoty%20na%20tekst\S&#322;ownie_bez_VB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ykonanie%20aktualizacji\KI%20Etap%20II%202\NIPL%20-%20KI%20-%20elektryczny%20bo%20cz&#281;&#347;&#263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św.ul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kres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orski"/>
      <sheetName val="ofertowy"/>
      <sheetName val="przedmia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lizje energet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rogow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św.ul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selection activeCell="L31" sqref="L31"/>
    </sheetView>
  </sheetViews>
  <sheetFormatPr defaultColWidth="9.140625" defaultRowHeight="12.75"/>
  <cols>
    <col min="1" max="1" width="16.00390625" style="216" customWidth="1"/>
    <col min="2" max="2" width="55.00390625" style="216" customWidth="1"/>
    <col min="3" max="3" width="13.7109375" style="216" customWidth="1"/>
    <col min="4" max="4" width="13.421875" style="216" customWidth="1"/>
    <col min="5" max="6" width="9.140625" style="216" customWidth="1"/>
    <col min="7" max="7" width="11.7109375" style="216" bestFit="1" customWidth="1"/>
    <col min="8" max="16384" width="9.140625" style="216" customWidth="1"/>
  </cols>
  <sheetData>
    <row r="1" spans="1:4" ht="15.75" customHeight="1">
      <c r="A1" s="318" t="s">
        <v>375</v>
      </c>
      <c r="B1" s="319"/>
      <c r="C1" s="319"/>
      <c r="D1" s="320"/>
    </row>
    <row r="2" spans="1:4" ht="18" customHeight="1">
      <c r="A2" s="321" t="s">
        <v>374</v>
      </c>
      <c r="B2" s="322"/>
      <c r="C2" s="322"/>
      <c r="D2" s="323"/>
    </row>
    <row r="3" spans="1:4" ht="56.25" customHeight="1">
      <c r="A3" s="324" t="s">
        <v>373</v>
      </c>
      <c r="B3" s="325"/>
      <c r="C3" s="325"/>
      <c r="D3" s="326"/>
    </row>
    <row r="4" spans="1:4" ht="15.75">
      <c r="A4" s="231"/>
      <c r="B4" s="230"/>
      <c r="C4" s="230"/>
      <c r="D4" s="220"/>
    </row>
    <row r="5" spans="1:4" ht="12.75">
      <c r="A5" s="219" t="s">
        <v>0</v>
      </c>
      <c r="B5" s="227" t="s">
        <v>13</v>
      </c>
      <c r="C5" s="234"/>
      <c r="D5" s="228" t="s">
        <v>16</v>
      </c>
    </row>
    <row r="6" spans="1:4" ht="12.75" customHeight="1">
      <c r="A6" s="229">
        <v>1</v>
      </c>
      <c r="B6" s="227">
        <v>2</v>
      </c>
      <c r="C6" s="227"/>
      <c r="D6" s="228">
        <v>3</v>
      </c>
    </row>
    <row r="7" spans="1:4" ht="12.75" customHeight="1">
      <c r="A7" s="298"/>
      <c r="B7" s="299"/>
      <c r="C7" s="299"/>
      <c r="D7" s="300"/>
    </row>
    <row r="8" spans="1:4" ht="15.75">
      <c r="A8" s="224">
        <v>1</v>
      </c>
      <c r="B8" s="226" t="s">
        <v>372</v>
      </c>
      <c r="C8" s="227"/>
      <c r="D8" s="220"/>
    </row>
    <row r="9" spans="1:4" ht="12.75" customHeight="1">
      <c r="A9" s="219" t="s">
        <v>21</v>
      </c>
      <c r="B9" s="218" t="s">
        <v>110</v>
      </c>
      <c r="C9" s="232"/>
      <c r="D9" s="309">
        <f>'KO Nr 1 drogowa'!H73</f>
        <v>0</v>
      </c>
    </row>
    <row r="10" spans="1:4" ht="12.75" customHeight="1">
      <c r="A10" s="298"/>
      <c r="B10" s="299"/>
      <c r="C10" s="299"/>
      <c r="D10" s="310"/>
    </row>
    <row r="11" spans="1:4" ht="15.75">
      <c r="A11" s="224">
        <v>2</v>
      </c>
      <c r="B11" s="226" t="s">
        <v>93</v>
      </c>
      <c r="C11" s="221"/>
      <c r="D11" s="311"/>
    </row>
    <row r="12" spans="1:4" ht="12.75" customHeight="1">
      <c r="A12" s="225" t="s">
        <v>21</v>
      </c>
      <c r="B12" s="218" t="s">
        <v>110</v>
      </c>
      <c r="C12" s="232"/>
      <c r="D12" s="309">
        <f>'KO Nr 2 sanitarna'!H87</f>
        <v>0</v>
      </c>
    </row>
    <row r="13" spans="1:4" ht="12.75" customHeight="1">
      <c r="A13" s="298"/>
      <c r="B13" s="299"/>
      <c r="C13" s="299"/>
      <c r="D13" s="310"/>
    </row>
    <row r="14" spans="1:4" ht="22.5" customHeight="1">
      <c r="A14" s="224">
        <v>3</v>
      </c>
      <c r="B14" s="223" t="s">
        <v>371</v>
      </c>
      <c r="C14" s="222"/>
      <c r="D14" s="311"/>
    </row>
    <row r="15" spans="1:4" ht="12.75" customHeight="1">
      <c r="A15" s="219" t="s">
        <v>21</v>
      </c>
      <c r="B15" s="218" t="s">
        <v>110</v>
      </c>
      <c r="C15" s="233"/>
      <c r="D15" s="312">
        <f>'KO Nr 3 Oswietlenie'!H31</f>
        <v>0</v>
      </c>
    </row>
    <row r="16" spans="1:4" ht="14.25" customHeight="1">
      <c r="A16" s="298"/>
      <c r="B16" s="299"/>
      <c r="C16" s="299"/>
      <c r="D16" s="310"/>
    </row>
    <row r="17" spans="1:4" ht="15" customHeight="1">
      <c r="A17" s="224">
        <v>4</v>
      </c>
      <c r="B17" s="223" t="s">
        <v>370</v>
      </c>
      <c r="C17" s="222"/>
      <c r="D17" s="311"/>
    </row>
    <row r="18" spans="1:4" ht="12.75" customHeight="1">
      <c r="A18" s="219" t="s">
        <v>21</v>
      </c>
      <c r="B18" s="218" t="s">
        <v>110</v>
      </c>
      <c r="C18" s="233"/>
      <c r="D18" s="312">
        <f>'KO Nr 4 elektryczna'!H39</f>
        <v>0</v>
      </c>
    </row>
    <row r="19" spans="1:4" ht="12.75" customHeight="1">
      <c r="A19" s="298"/>
      <c r="B19" s="299"/>
      <c r="C19" s="299"/>
      <c r="D19" s="310"/>
    </row>
    <row r="20" spans="1:4" ht="20.25" customHeight="1">
      <c r="A20" s="224">
        <v>5</v>
      </c>
      <c r="B20" s="223" t="s">
        <v>327</v>
      </c>
      <c r="C20" s="222"/>
      <c r="D20" s="311"/>
    </row>
    <row r="21" spans="1:4" ht="12.75" customHeight="1">
      <c r="A21" s="219" t="s">
        <v>21</v>
      </c>
      <c r="B21" s="218" t="s">
        <v>110</v>
      </c>
      <c r="C21" s="232"/>
      <c r="D21" s="309">
        <f>'KO NR 5 telekomunikacyjna'!H31</f>
        <v>0</v>
      </c>
    </row>
    <row r="22" spans="1:4" ht="12.75" customHeight="1">
      <c r="A22" s="298"/>
      <c r="B22" s="299"/>
      <c r="C22" s="299"/>
      <c r="D22" s="310"/>
    </row>
    <row r="23" spans="1:4" ht="15.75" customHeight="1">
      <c r="A23" s="224">
        <v>6</v>
      </c>
      <c r="B23" s="223" t="s">
        <v>369</v>
      </c>
      <c r="C23" s="222"/>
      <c r="D23" s="311"/>
    </row>
    <row r="24" spans="1:4" ht="12.75" customHeight="1">
      <c r="A24" s="219" t="s">
        <v>21</v>
      </c>
      <c r="B24" s="218" t="s">
        <v>110</v>
      </c>
      <c r="C24" s="232"/>
      <c r="D24" s="309">
        <f>'KO Nr 6 zielen'!H18</f>
        <v>0</v>
      </c>
    </row>
    <row r="25" spans="1:4" ht="12.75" customHeight="1">
      <c r="A25" s="298"/>
      <c r="B25" s="299"/>
      <c r="C25" s="299"/>
      <c r="D25" s="301"/>
    </row>
    <row r="26" spans="1:7" ht="20.25" customHeight="1" thickBot="1">
      <c r="A26" s="327" t="s">
        <v>203</v>
      </c>
      <c r="B26" s="328"/>
      <c r="C26" s="329"/>
      <c r="D26" s="307">
        <f>D9+D12+D15+D18+D21+D24</f>
        <v>0</v>
      </c>
      <c r="G26" s="217"/>
    </row>
    <row r="27" spans="1:4" ht="20.25" customHeight="1" thickBot="1">
      <c r="A27" s="333" t="s">
        <v>383</v>
      </c>
      <c r="B27" s="334"/>
      <c r="C27" s="316"/>
      <c r="D27" s="307">
        <f>ROUND(C27*D26,2)</f>
        <v>0</v>
      </c>
    </row>
    <row r="28" spans="1:4" ht="20.25" customHeight="1" thickBot="1">
      <c r="A28" s="330" t="s">
        <v>204</v>
      </c>
      <c r="B28" s="331"/>
      <c r="C28" s="332"/>
      <c r="D28" s="308">
        <f>D26+D27</f>
        <v>0</v>
      </c>
    </row>
    <row r="29" spans="2:6" ht="40.5" customHeight="1">
      <c r="B29" s="313" t="s">
        <v>89</v>
      </c>
      <c r="C29" s="315" t="s">
        <v>384</v>
      </c>
      <c r="D29" s="47"/>
      <c r="E29" s="33"/>
      <c r="F29" s="37"/>
    </row>
    <row r="30" spans="2:6" ht="32.25" customHeight="1">
      <c r="B30" s="431" t="s">
        <v>91</v>
      </c>
      <c r="C30" s="317" t="s">
        <v>92</v>
      </c>
      <c r="D30" s="317"/>
      <c r="E30" s="314"/>
      <c r="F30" s="314"/>
    </row>
  </sheetData>
  <sheetProtection/>
  <mergeCells count="7">
    <mergeCell ref="C30:D30"/>
    <mergeCell ref="A1:D1"/>
    <mergeCell ref="A2:D2"/>
    <mergeCell ref="A3:D3"/>
    <mergeCell ref="A26:C26"/>
    <mergeCell ref="A28:C28"/>
    <mergeCell ref="A27:B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showZeros="0" view="pageBreakPreview" zoomScaleNormal="140" zoomScaleSheetLayoutView="100" zoomScalePageLayoutView="0" workbookViewId="0" topLeftCell="A1">
      <selection activeCell="G57" sqref="G57"/>
    </sheetView>
  </sheetViews>
  <sheetFormatPr defaultColWidth="9.140625" defaultRowHeight="12.75"/>
  <cols>
    <col min="1" max="1" width="4.140625" style="46" customWidth="1"/>
    <col min="2" max="2" width="9.00390625" style="46" customWidth="1"/>
    <col min="3" max="3" width="9.8515625" style="47" bestFit="1" customWidth="1"/>
    <col min="4" max="4" width="49.8515625" style="48" customWidth="1"/>
    <col min="5" max="5" width="6.421875" style="47" customWidth="1"/>
    <col min="6" max="6" width="8.7109375" style="33" bestFit="1" customWidth="1"/>
    <col min="7" max="7" width="9.00390625" style="37" bestFit="1" customWidth="1"/>
    <col min="8" max="8" width="11.7109375" style="45" customWidth="1"/>
    <col min="9" max="16384" width="9.140625" style="1" customWidth="1"/>
  </cols>
  <sheetData>
    <row r="1" spans="1:8" ht="18">
      <c r="A1" s="335" t="s">
        <v>376</v>
      </c>
      <c r="B1" s="336"/>
      <c r="C1" s="336"/>
      <c r="D1" s="336"/>
      <c r="E1" s="336"/>
      <c r="F1" s="336"/>
      <c r="G1" s="336"/>
      <c r="H1" s="337"/>
    </row>
    <row r="2" spans="1:8" ht="18">
      <c r="A2" s="338" t="s">
        <v>175</v>
      </c>
      <c r="B2" s="339"/>
      <c r="C2" s="339"/>
      <c r="D2" s="339"/>
      <c r="E2" s="339"/>
      <c r="F2" s="339"/>
      <c r="G2" s="339"/>
      <c r="H2" s="340"/>
    </row>
    <row r="3" spans="1:8" ht="18">
      <c r="A3" s="338" t="s">
        <v>176</v>
      </c>
      <c r="B3" s="339"/>
      <c r="C3" s="339"/>
      <c r="D3" s="339"/>
      <c r="E3" s="339"/>
      <c r="F3" s="339"/>
      <c r="G3" s="339"/>
      <c r="H3" s="340"/>
    </row>
    <row r="4" spans="1:8" ht="12.75">
      <c r="A4" s="4"/>
      <c r="B4" s="10"/>
      <c r="C4" s="13"/>
      <c r="D4" s="161" t="s">
        <v>379</v>
      </c>
      <c r="E4" s="13"/>
      <c r="F4" s="10"/>
      <c r="G4" s="15"/>
      <c r="H4" s="162"/>
    </row>
    <row r="5" spans="1:8" s="2" customFormat="1" ht="12.75">
      <c r="A5" s="341" t="s">
        <v>0</v>
      </c>
      <c r="B5" s="342" t="s">
        <v>11</v>
      </c>
      <c r="C5" s="343" t="s">
        <v>12</v>
      </c>
      <c r="D5" s="344" t="s">
        <v>13</v>
      </c>
      <c r="E5" s="343" t="s">
        <v>14</v>
      </c>
      <c r="F5" s="343"/>
      <c r="G5" s="345" t="s">
        <v>15</v>
      </c>
      <c r="H5" s="346" t="s">
        <v>16</v>
      </c>
    </row>
    <row r="6" spans="1:8" s="2" customFormat="1" ht="12.75">
      <c r="A6" s="341"/>
      <c r="B6" s="342"/>
      <c r="C6" s="343"/>
      <c r="D6" s="344"/>
      <c r="E6" s="16" t="s">
        <v>17</v>
      </c>
      <c r="F6" s="9" t="s">
        <v>18</v>
      </c>
      <c r="G6" s="345"/>
      <c r="H6" s="346"/>
    </row>
    <row r="7" spans="1:8" ht="12.75">
      <c r="A7" s="163">
        <v>1</v>
      </c>
      <c r="B7" s="9">
        <v>2</v>
      </c>
      <c r="C7" s="16">
        <v>3</v>
      </c>
      <c r="D7" s="164" t="s">
        <v>19</v>
      </c>
      <c r="E7" s="16">
        <v>5</v>
      </c>
      <c r="F7" s="9">
        <v>6</v>
      </c>
      <c r="G7" s="9">
        <v>7</v>
      </c>
      <c r="H7" s="165">
        <v>8</v>
      </c>
    </row>
    <row r="8" spans="1:8" ht="15.75">
      <c r="A8" s="236"/>
      <c r="B8" s="237">
        <v>45100000</v>
      </c>
      <c r="C8" s="347" t="s">
        <v>20</v>
      </c>
      <c r="D8" s="347"/>
      <c r="E8" s="347"/>
      <c r="F8" s="347"/>
      <c r="G8" s="347"/>
      <c r="H8" s="348"/>
    </row>
    <row r="9" spans="1:8" s="3" customFormat="1" ht="15">
      <c r="A9" s="238" t="s">
        <v>21</v>
      </c>
      <c r="B9" s="239"/>
      <c r="C9" s="240" t="s">
        <v>22</v>
      </c>
      <c r="D9" s="241" t="s">
        <v>2</v>
      </c>
      <c r="E9" s="242" t="s">
        <v>21</v>
      </c>
      <c r="F9" s="242" t="s">
        <v>21</v>
      </c>
      <c r="G9" s="242" t="s">
        <v>21</v>
      </c>
      <c r="H9" s="243" t="s">
        <v>21</v>
      </c>
    </row>
    <row r="10" spans="1:8" ht="25.5">
      <c r="A10" s="4">
        <v>1</v>
      </c>
      <c r="B10" s="5"/>
      <c r="C10" s="6"/>
      <c r="D10" s="7" t="s">
        <v>23</v>
      </c>
      <c r="E10" s="235" t="s">
        <v>24</v>
      </c>
      <c r="F10" s="9">
        <v>1</v>
      </c>
      <c r="G10" s="10"/>
      <c r="H10" s="166">
        <f>ROUND(F10*G10,2)</f>
        <v>0</v>
      </c>
    </row>
    <row r="11" spans="1:8" ht="25.5">
      <c r="A11" s="4">
        <v>2</v>
      </c>
      <c r="B11" s="5"/>
      <c r="C11" s="6"/>
      <c r="D11" s="11" t="s">
        <v>25</v>
      </c>
      <c r="E11" s="235" t="s">
        <v>24</v>
      </c>
      <c r="F11" s="9">
        <v>1</v>
      </c>
      <c r="G11" s="10"/>
      <c r="H11" s="166">
        <f>ROUND(F11*G11,2)</f>
        <v>0</v>
      </c>
    </row>
    <row r="12" spans="1:8" s="3" customFormat="1" ht="15.75">
      <c r="A12" s="236"/>
      <c r="B12" s="237">
        <v>45100000</v>
      </c>
      <c r="C12" s="347" t="s">
        <v>3</v>
      </c>
      <c r="D12" s="347"/>
      <c r="E12" s="347"/>
      <c r="F12" s="347"/>
      <c r="G12" s="347"/>
      <c r="H12" s="348"/>
    </row>
    <row r="13" spans="1:8" ht="15">
      <c r="A13" s="238" t="s">
        <v>21</v>
      </c>
      <c r="B13" s="237" t="s">
        <v>26</v>
      </c>
      <c r="C13" s="240" t="s">
        <v>27</v>
      </c>
      <c r="D13" s="241" t="s">
        <v>28</v>
      </c>
      <c r="E13" s="242" t="s">
        <v>21</v>
      </c>
      <c r="F13" s="242" t="s">
        <v>21</v>
      </c>
      <c r="G13" s="242" t="s">
        <v>21</v>
      </c>
      <c r="H13" s="243" t="s">
        <v>21</v>
      </c>
    </row>
    <row r="14" spans="1:11" ht="25.5">
      <c r="A14" s="238" t="s">
        <v>21</v>
      </c>
      <c r="B14" s="244"/>
      <c r="C14" s="240" t="s">
        <v>29</v>
      </c>
      <c r="D14" s="241" t="s">
        <v>30</v>
      </c>
      <c r="E14" s="242" t="s">
        <v>21</v>
      </c>
      <c r="F14" s="242" t="s">
        <v>21</v>
      </c>
      <c r="G14" s="242" t="s">
        <v>21</v>
      </c>
      <c r="H14" s="243" t="s">
        <v>21</v>
      </c>
      <c r="K14" s="12"/>
    </row>
    <row r="15" spans="1:8" ht="22.5" customHeight="1">
      <c r="A15" s="4">
        <v>3</v>
      </c>
      <c r="B15" s="10"/>
      <c r="C15" s="13"/>
      <c r="D15" s="7" t="s">
        <v>31</v>
      </c>
      <c r="E15" s="13" t="s">
        <v>32</v>
      </c>
      <c r="F15" s="14">
        <v>0.34</v>
      </c>
      <c r="G15" s="15"/>
      <c r="H15" s="166">
        <f>ROUND(F15*G15,2)</f>
        <v>0</v>
      </c>
    </row>
    <row r="16" spans="1:8" ht="15">
      <c r="A16" s="238" t="s">
        <v>21</v>
      </c>
      <c r="B16" s="237" t="s">
        <v>33</v>
      </c>
      <c r="C16" s="240" t="s">
        <v>34</v>
      </c>
      <c r="D16" s="241" t="s">
        <v>35</v>
      </c>
      <c r="E16" s="242" t="s">
        <v>21</v>
      </c>
      <c r="F16" s="242" t="s">
        <v>21</v>
      </c>
      <c r="G16" s="242" t="s">
        <v>21</v>
      </c>
      <c r="H16" s="243" t="s">
        <v>21</v>
      </c>
    </row>
    <row r="17" spans="1:11" ht="24" customHeight="1">
      <c r="A17" s="4">
        <v>4</v>
      </c>
      <c r="B17" s="10"/>
      <c r="C17" s="13"/>
      <c r="D17" s="7" t="s">
        <v>36</v>
      </c>
      <c r="E17" s="13" t="s">
        <v>37</v>
      </c>
      <c r="F17" s="9">
        <v>640</v>
      </c>
      <c r="G17" s="15"/>
      <c r="H17" s="166">
        <f>ROUND(F17*G17,2)</f>
        <v>0</v>
      </c>
      <c r="K17" s="12"/>
    </row>
    <row r="18" spans="1:8" ht="15" customHeight="1">
      <c r="A18" s="238" t="s">
        <v>21</v>
      </c>
      <c r="B18" s="237" t="s">
        <v>38</v>
      </c>
      <c r="C18" s="240" t="s">
        <v>39</v>
      </c>
      <c r="D18" s="241" t="s">
        <v>40</v>
      </c>
      <c r="E18" s="242" t="s">
        <v>21</v>
      </c>
      <c r="F18" s="242" t="s">
        <v>21</v>
      </c>
      <c r="G18" s="242" t="s">
        <v>21</v>
      </c>
      <c r="H18" s="243" t="s">
        <v>21</v>
      </c>
    </row>
    <row r="19" spans="1:8" ht="28.5" customHeight="1">
      <c r="A19" s="4">
        <v>5</v>
      </c>
      <c r="B19" s="10"/>
      <c r="C19" s="16"/>
      <c r="D19" s="7" t="s">
        <v>177</v>
      </c>
      <c r="E19" s="13" t="s">
        <v>37</v>
      </c>
      <c r="F19" s="9">
        <v>1894</v>
      </c>
      <c r="G19" s="15"/>
      <c r="H19" s="166">
        <f>ROUND(F19*G19,2)</f>
        <v>0</v>
      </c>
    </row>
    <row r="20" spans="1:8" ht="28.5" customHeight="1">
      <c r="A20" s="4">
        <v>6</v>
      </c>
      <c r="B20" s="10"/>
      <c r="C20" s="16"/>
      <c r="D20" s="7" t="s">
        <v>178</v>
      </c>
      <c r="E20" s="13" t="s">
        <v>41</v>
      </c>
      <c r="F20" s="9">
        <v>79</v>
      </c>
      <c r="G20" s="15"/>
      <c r="H20" s="166">
        <f>ROUND(F20*G20,2)</f>
        <v>0</v>
      </c>
    </row>
    <row r="21" spans="1:8" ht="28.5" customHeight="1">
      <c r="A21" s="4">
        <v>7</v>
      </c>
      <c r="B21" s="10"/>
      <c r="C21" s="16"/>
      <c r="D21" s="7" t="s">
        <v>42</v>
      </c>
      <c r="E21" s="13" t="s">
        <v>43</v>
      </c>
      <c r="F21" s="9">
        <v>30</v>
      </c>
      <c r="G21" s="15"/>
      <c r="H21" s="166">
        <f>ROUND(F21*G21,2)</f>
        <v>0</v>
      </c>
    </row>
    <row r="22" spans="1:8" ht="15.75" customHeight="1">
      <c r="A22" s="4">
        <v>8</v>
      </c>
      <c r="B22" s="10"/>
      <c r="C22" s="16"/>
      <c r="D22" s="7" t="s">
        <v>44</v>
      </c>
      <c r="E22" s="13" t="s">
        <v>45</v>
      </c>
      <c r="F22" s="9">
        <v>5</v>
      </c>
      <c r="G22" s="15"/>
      <c r="H22" s="166">
        <f>ROUND(F22*G22,2)</f>
        <v>0</v>
      </c>
    </row>
    <row r="23" spans="1:8" ht="12.75">
      <c r="A23" s="4">
        <v>9</v>
      </c>
      <c r="B23" s="10"/>
      <c r="C23" s="16"/>
      <c r="D23" s="7" t="s">
        <v>179</v>
      </c>
      <c r="E23" s="13" t="s">
        <v>45</v>
      </c>
      <c r="F23" s="16">
        <v>19</v>
      </c>
      <c r="G23" s="15"/>
      <c r="H23" s="166">
        <f>ROUND(F23*G23,2)</f>
        <v>0</v>
      </c>
    </row>
    <row r="24" spans="1:8" ht="15">
      <c r="A24" s="238" t="s">
        <v>21</v>
      </c>
      <c r="B24" s="237" t="s">
        <v>38</v>
      </c>
      <c r="C24" s="240" t="s">
        <v>46</v>
      </c>
      <c r="D24" s="241" t="s">
        <v>10</v>
      </c>
      <c r="E24" s="242" t="s">
        <v>21</v>
      </c>
      <c r="F24" s="242" t="s">
        <v>21</v>
      </c>
      <c r="G24" s="242" t="s">
        <v>21</v>
      </c>
      <c r="H24" s="243" t="s">
        <v>21</v>
      </c>
    </row>
    <row r="25" spans="1:8" ht="16.5" customHeight="1">
      <c r="A25" s="238" t="s">
        <v>21</v>
      </c>
      <c r="B25" s="244"/>
      <c r="C25" s="240" t="s">
        <v>47</v>
      </c>
      <c r="D25" s="241" t="s">
        <v>48</v>
      </c>
      <c r="E25" s="242" t="s">
        <v>21</v>
      </c>
      <c r="F25" s="242" t="s">
        <v>21</v>
      </c>
      <c r="G25" s="242" t="s">
        <v>21</v>
      </c>
      <c r="H25" s="243" t="s">
        <v>21</v>
      </c>
    </row>
    <row r="26" spans="1:13" ht="15">
      <c r="A26" s="4">
        <v>10</v>
      </c>
      <c r="B26" s="10"/>
      <c r="C26" s="16"/>
      <c r="D26" s="7" t="s">
        <v>180</v>
      </c>
      <c r="E26" s="13" t="s">
        <v>41</v>
      </c>
      <c r="F26" s="9">
        <v>1875</v>
      </c>
      <c r="G26" s="15"/>
      <c r="H26" s="166">
        <f>ROUND(F26*G26,2)</f>
        <v>0</v>
      </c>
      <c r="J26" s="2"/>
      <c r="K26" s="17"/>
      <c r="L26" s="18"/>
      <c r="M26" s="19"/>
    </row>
    <row r="27" spans="1:256" s="3" customFormat="1" ht="15.75">
      <c r="A27" s="238" t="s">
        <v>21</v>
      </c>
      <c r="B27" s="244"/>
      <c r="C27" s="240" t="s">
        <v>49</v>
      </c>
      <c r="D27" s="241" t="s">
        <v>50</v>
      </c>
      <c r="E27" s="242" t="s">
        <v>21</v>
      </c>
      <c r="F27" s="242" t="s">
        <v>21</v>
      </c>
      <c r="G27" s="242" t="s">
        <v>21</v>
      </c>
      <c r="H27" s="243" t="s">
        <v>21</v>
      </c>
      <c r="I27" s="20"/>
      <c r="J27" s="21"/>
      <c r="K27" s="17"/>
      <c r="L27" s="18"/>
      <c r="M27" s="19"/>
      <c r="N27" s="22"/>
      <c r="O27" s="1"/>
      <c r="P27" s="1"/>
      <c r="Q27" s="20"/>
      <c r="R27" s="20"/>
      <c r="S27" s="349"/>
      <c r="T27" s="350"/>
      <c r="U27" s="350"/>
      <c r="V27" s="350"/>
      <c r="W27" s="1"/>
      <c r="X27" s="1"/>
      <c r="Y27" s="20"/>
      <c r="Z27" s="20"/>
      <c r="AA27" s="349"/>
      <c r="AB27" s="350"/>
      <c r="AC27" s="350"/>
      <c r="AD27" s="350"/>
      <c r="AE27" s="1"/>
      <c r="AF27" s="1"/>
      <c r="AG27" s="20"/>
      <c r="AH27" s="20"/>
      <c r="AI27" s="349"/>
      <c r="AJ27" s="350"/>
      <c r="AK27" s="350"/>
      <c r="AL27" s="350"/>
      <c r="AM27" s="1"/>
      <c r="AN27" s="1"/>
      <c r="AO27" s="20"/>
      <c r="AP27" s="20"/>
      <c r="AQ27" s="349"/>
      <c r="AR27" s="350"/>
      <c r="AS27" s="350"/>
      <c r="AT27" s="350"/>
      <c r="AU27" s="1"/>
      <c r="AV27" s="1"/>
      <c r="AW27" s="20"/>
      <c r="AX27" s="20"/>
      <c r="AY27" s="349"/>
      <c r="AZ27" s="350"/>
      <c r="BA27" s="350"/>
      <c r="BB27" s="350"/>
      <c r="BC27" s="1"/>
      <c r="BD27" s="1"/>
      <c r="BE27" s="20"/>
      <c r="BF27" s="20"/>
      <c r="BG27" s="349"/>
      <c r="BH27" s="350"/>
      <c r="BI27" s="350"/>
      <c r="BJ27" s="350"/>
      <c r="BK27" s="1"/>
      <c r="BL27" s="1"/>
      <c r="BM27" s="20"/>
      <c r="BN27" s="20"/>
      <c r="BO27" s="349"/>
      <c r="BP27" s="350"/>
      <c r="BQ27" s="350"/>
      <c r="BR27" s="350"/>
      <c r="BS27" s="1"/>
      <c r="BT27" s="1"/>
      <c r="BU27" s="20"/>
      <c r="BV27" s="20"/>
      <c r="BW27" s="349"/>
      <c r="BX27" s="350"/>
      <c r="BY27" s="350"/>
      <c r="BZ27" s="350"/>
      <c r="CA27" s="1"/>
      <c r="CB27" s="1"/>
      <c r="CC27" s="20"/>
      <c r="CD27" s="20"/>
      <c r="CE27" s="349"/>
      <c r="CF27" s="350"/>
      <c r="CG27" s="350"/>
      <c r="CH27" s="350"/>
      <c r="CI27" s="1"/>
      <c r="CJ27" s="1"/>
      <c r="CK27" s="20"/>
      <c r="CL27" s="20"/>
      <c r="CM27" s="349"/>
      <c r="CN27" s="350"/>
      <c r="CO27" s="350"/>
      <c r="CP27" s="350"/>
      <c r="CQ27" s="1"/>
      <c r="CR27" s="1"/>
      <c r="CS27" s="20"/>
      <c r="CT27" s="20"/>
      <c r="CU27" s="349"/>
      <c r="CV27" s="350"/>
      <c r="CW27" s="350"/>
      <c r="CX27" s="350"/>
      <c r="CY27" s="1"/>
      <c r="CZ27" s="1"/>
      <c r="DA27" s="20"/>
      <c r="DB27" s="20"/>
      <c r="DC27" s="349"/>
      <c r="DD27" s="350"/>
      <c r="DE27" s="350"/>
      <c r="DF27" s="350"/>
      <c r="DG27" s="1"/>
      <c r="DH27" s="1"/>
      <c r="DI27" s="20"/>
      <c r="DJ27" s="20"/>
      <c r="DK27" s="349"/>
      <c r="DL27" s="350"/>
      <c r="DM27" s="350"/>
      <c r="DN27" s="350"/>
      <c r="DO27" s="1"/>
      <c r="DP27" s="1"/>
      <c r="DQ27" s="20"/>
      <c r="DR27" s="20"/>
      <c r="DS27" s="349"/>
      <c r="DT27" s="350"/>
      <c r="DU27" s="350"/>
      <c r="DV27" s="350"/>
      <c r="DW27" s="1"/>
      <c r="DX27" s="1"/>
      <c r="DY27" s="20"/>
      <c r="DZ27" s="20"/>
      <c r="EA27" s="349"/>
      <c r="EB27" s="350"/>
      <c r="EC27" s="350"/>
      <c r="ED27" s="350"/>
      <c r="EE27" s="1"/>
      <c r="EF27" s="1"/>
      <c r="EG27" s="20"/>
      <c r="EH27" s="20"/>
      <c r="EI27" s="349"/>
      <c r="EJ27" s="350"/>
      <c r="EK27" s="350"/>
      <c r="EL27" s="350"/>
      <c r="EM27" s="1"/>
      <c r="EN27" s="1"/>
      <c r="EO27" s="20"/>
      <c r="EP27" s="20"/>
      <c r="EQ27" s="349"/>
      <c r="ER27" s="350"/>
      <c r="ES27" s="350"/>
      <c r="ET27" s="350"/>
      <c r="EU27" s="1"/>
      <c r="EV27" s="1"/>
      <c r="EW27" s="20"/>
      <c r="EX27" s="20"/>
      <c r="EY27" s="349"/>
      <c r="EZ27" s="350"/>
      <c r="FA27" s="350"/>
      <c r="FB27" s="350"/>
      <c r="FC27" s="1"/>
      <c r="FD27" s="1"/>
      <c r="FE27" s="20"/>
      <c r="FF27" s="20"/>
      <c r="FG27" s="349"/>
      <c r="FH27" s="350"/>
      <c r="FI27" s="350"/>
      <c r="FJ27" s="350"/>
      <c r="FK27" s="1"/>
      <c r="FL27" s="1"/>
      <c r="FM27" s="20"/>
      <c r="FN27" s="20"/>
      <c r="FO27" s="349"/>
      <c r="FP27" s="350"/>
      <c r="FQ27" s="350"/>
      <c r="FR27" s="350"/>
      <c r="FS27" s="1"/>
      <c r="FT27" s="1"/>
      <c r="FU27" s="20"/>
      <c r="FV27" s="20"/>
      <c r="FW27" s="349"/>
      <c r="FX27" s="350"/>
      <c r="FY27" s="350"/>
      <c r="FZ27" s="350"/>
      <c r="GA27" s="1"/>
      <c r="GB27" s="1"/>
      <c r="GC27" s="20"/>
      <c r="GD27" s="20"/>
      <c r="GE27" s="349"/>
      <c r="GF27" s="350"/>
      <c r="GG27" s="350"/>
      <c r="GH27" s="350"/>
      <c r="GI27" s="1"/>
      <c r="GJ27" s="1"/>
      <c r="GK27" s="20"/>
      <c r="GL27" s="20"/>
      <c r="GM27" s="349"/>
      <c r="GN27" s="350"/>
      <c r="GO27" s="350"/>
      <c r="GP27" s="350"/>
      <c r="GQ27" s="1"/>
      <c r="GR27" s="1"/>
      <c r="GS27" s="20"/>
      <c r="GT27" s="20"/>
      <c r="GU27" s="349"/>
      <c r="GV27" s="350"/>
      <c r="GW27" s="350"/>
      <c r="GX27" s="350"/>
      <c r="GY27" s="1"/>
      <c r="GZ27" s="1"/>
      <c r="HA27" s="20"/>
      <c r="HB27" s="20"/>
      <c r="HC27" s="349"/>
      <c r="HD27" s="350"/>
      <c r="HE27" s="350"/>
      <c r="HF27" s="350"/>
      <c r="HG27" s="1"/>
      <c r="HH27" s="1"/>
      <c r="HI27" s="20"/>
      <c r="HJ27" s="20"/>
      <c r="HK27" s="349"/>
      <c r="HL27" s="350"/>
      <c r="HM27" s="350"/>
      <c r="HN27" s="350"/>
      <c r="HO27" s="1"/>
      <c r="HP27" s="1"/>
      <c r="HQ27" s="20"/>
      <c r="HR27" s="20"/>
      <c r="HS27" s="349"/>
      <c r="HT27" s="350"/>
      <c r="HU27" s="350"/>
      <c r="HV27" s="350"/>
      <c r="HW27" s="1"/>
      <c r="HX27" s="1"/>
      <c r="HY27" s="20"/>
      <c r="HZ27" s="20"/>
      <c r="IA27" s="349"/>
      <c r="IB27" s="350"/>
      <c r="IC27" s="350"/>
      <c r="ID27" s="350"/>
      <c r="IE27" s="1"/>
      <c r="IF27" s="1"/>
      <c r="IG27" s="20"/>
      <c r="IH27" s="20"/>
      <c r="II27" s="349"/>
      <c r="IJ27" s="350"/>
      <c r="IK27" s="350"/>
      <c r="IL27" s="350"/>
      <c r="IM27" s="1"/>
      <c r="IN27" s="1"/>
      <c r="IO27" s="20"/>
      <c r="IP27" s="20"/>
      <c r="IQ27" s="349"/>
      <c r="IR27" s="350"/>
      <c r="IS27" s="350"/>
      <c r="IT27" s="350"/>
      <c r="IU27" s="1"/>
      <c r="IV27" s="1"/>
    </row>
    <row r="28" spans="1:13" s="3" customFormat="1" ht="20.25" customHeight="1">
      <c r="A28" s="4">
        <v>11</v>
      </c>
      <c r="B28" s="10"/>
      <c r="C28" s="13"/>
      <c r="D28" s="7" t="s">
        <v>181</v>
      </c>
      <c r="E28" s="13" t="s">
        <v>41</v>
      </c>
      <c r="F28" s="9">
        <v>37</v>
      </c>
      <c r="G28" s="15"/>
      <c r="H28" s="166">
        <f>ROUND(F28*G28,2)</f>
        <v>0</v>
      </c>
      <c r="J28" s="2"/>
      <c r="K28" s="17"/>
      <c r="L28" s="18"/>
      <c r="M28" s="19"/>
    </row>
    <row r="29" spans="1:8" s="3" customFormat="1" ht="15.75">
      <c r="A29" s="245"/>
      <c r="B29" s="237">
        <v>45000000</v>
      </c>
      <c r="C29" s="347" t="s">
        <v>4</v>
      </c>
      <c r="D29" s="347"/>
      <c r="E29" s="347"/>
      <c r="F29" s="347"/>
      <c r="G29" s="347"/>
      <c r="H29" s="348"/>
    </row>
    <row r="30" spans="1:8" s="23" customFormat="1" ht="15" customHeight="1">
      <c r="A30" s="238" t="s">
        <v>21</v>
      </c>
      <c r="B30" s="237" t="s">
        <v>51</v>
      </c>
      <c r="C30" s="240" t="s">
        <v>52</v>
      </c>
      <c r="D30" s="241" t="s">
        <v>53</v>
      </c>
      <c r="E30" s="242" t="s">
        <v>21</v>
      </c>
      <c r="F30" s="242" t="s">
        <v>21</v>
      </c>
      <c r="G30" s="242" t="s">
        <v>21</v>
      </c>
      <c r="H30" s="243" t="s">
        <v>21</v>
      </c>
    </row>
    <row r="31" spans="1:8" s="24" customFormat="1" ht="15">
      <c r="A31" s="238" t="s">
        <v>21</v>
      </c>
      <c r="B31" s="244"/>
      <c r="C31" s="240" t="s">
        <v>54</v>
      </c>
      <c r="D31" s="241" t="s">
        <v>55</v>
      </c>
      <c r="E31" s="242" t="s">
        <v>21</v>
      </c>
      <c r="F31" s="242" t="s">
        <v>21</v>
      </c>
      <c r="G31" s="242" t="s">
        <v>21</v>
      </c>
      <c r="H31" s="243" t="s">
        <v>21</v>
      </c>
    </row>
    <row r="32" spans="1:8" s="24" customFormat="1" ht="27" customHeight="1">
      <c r="A32" s="4">
        <v>12</v>
      </c>
      <c r="B32" s="10"/>
      <c r="C32" s="16"/>
      <c r="D32" s="7" t="s">
        <v>56</v>
      </c>
      <c r="E32" s="13" t="s">
        <v>37</v>
      </c>
      <c r="F32" s="9">
        <v>3799</v>
      </c>
      <c r="G32" s="15"/>
      <c r="H32" s="166">
        <f>ROUND(F32*G32,2)</f>
        <v>0</v>
      </c>
    </row>
    <row r="33" spans="1:11" s="24" customFormat="1" ht="25.5">
      <c r="A33" s="246" t="s">
        <v>21</v>
      </c>
      <c r="B33" s="247"/>
      <c r="C33" s="248" t="s">
        <v>57</v>
      </c>
      <c r="D33" s="241" t="s">
        <v>58</v>
      </c>
      <c r="E33" s="242" t="s">
        <v>21</v>
      </c>
      <c r="F33" s="242" t="s">
        <v>21</v>
      </c>
      <c r="G33" s="242" t="s">
        <v>21</v>
      </c>
      <c r="H33" s="243" t="s">
        <v>21</v>
      </c>
      <c r="K33" s="30"/>
    </row>
    <row r="34" spans="1:8" s="24" customFormat="1" ht="18.75" customHeight="1">
      <c r="A34" s="25">
        <v>13</v>
      </c>
      <c r="B34" s="26"/>
      <c r="C34" s="27"/>
      <c r="D34" s="7" t="s">
        <v>59</v>
      </c>
      <c r="E34" s="8" t="s">
        <v>37</v>
      </c>
      <c r="F34" s="28">
        <v>1346</v>
      </c>
      <c r="G34" s="29"/>
      <c r="H34" s="166">
        <f>ROUND(F34*G34,2)</f>
        <v>0</v>
      </c>
    </row>
    <row r="35" spans="1:8" s="24" customFormat="1" ht="19.5" customHeight="1">
      <c r="A35" s="25">
        <v>14</v>
      </c>
      <c r="B35" s="26"/>
      <c r="C35" s="27"/>
      <c r="D35" s="7" t="s">
        <v>182</v>
      </c>
      <c r="E35" s="8" t="s">
        <v>37</v>
      </c>
      <c r="F35" s="28">
        <v>2453</v>
      </c>
      <c r="G35" s="29"/>
      <c r="H35" s="166">
        <f>ROUND(F35*G35,2)</f>
        <v>0</v>
      </c>
    </row>
    <row r="36" spans="1:8" s="24" customFormat="1" ht="15">
      <c r="A36" s="246"/>
      <c r="B36" s="247"/>
      <c r="C36" s="240" t="s">
        <v>60</v>
      </c>
      <c r="D36" s="241" t="s">
        <v>61</v>
      </c>
      <c r="E36" s="242" t="s">
        <v>21</v>
      </c>
      <c r="F36" s="242" t="s">
        <v>21</v>
      </c>
      <c r="G36" s="242" t="s">
        <v>21</v>
      </c>
      <c r="H36" s="243" t="s">
        <v>21</v>
      </c>
    </row>
    <row r="37" spans="1:8" s="24" customFormat="1" ht="25.5">
      <c r="A37" s="25">
        <v>15</v>
      </c>
      <c r="B37" s="26"/>
      <c r="C37" s="27"/>
      <c r="D37" s="7" t="s">
        <v>62</v>
      </c>
      <c r="E37" s="8" t="s">
        <v>37</v>
      </c>
      <c r="F37" s="28">
        <v>1346</v>
      </c>
      <c r="G37" s="29"/>
      <c r="H37" s="166">
        <f>ROUND(F37*G37,2)</f>
        <v>0</v>
      </c>
    </row>
    <row r="38" spans="1:8" s="24" customFormat="1" ht="25.5">
      <c r="A38" s="25">
        <v>16</v>
      </c>
      <c r="B38" s="26"/>
      <c r="C38" s="27"/>
      <c r="D38" s="7" t="s">
        <v>183</v>
      </c>
      <c r="E38" s="8" t="s">
        <v>37</v>
      </c>
      <c r="F38" s="28">
        <v>2821</v>
      </c>
      <c r="G38" s="29"/>
      <c r="H38" s="166">
        <f>ROUND(F38*G38,2)</f>
        <v>0</v>
      </c>
    </row>
    <row r="39" spans="1:8" s="3" customFormat="1" ht="15">
      <c r="A39" s="246" t="s">
        <v>21</v>
      </c>
      <c r="B39" s="249" t="s">
        <v>74</v>
      </c>
      <c r="C39" s="248" t="s">
        <v>184</v>
      </c>
      <c r="D39" s="241" t="s">
        <v>185</v>
      </c>
      <c r="E39" s="242" t="s">
        <v>21</v>
      </c>
      <c r="F39" s="242" t="s">
        <v>21</v>
      </c>
      <c r="G39" s="242" t="s">
        <v>21</v>
      </c>
      <c r="H39" s="243" t="s">
        <v>21</v>
      </c>
    </row>
    <row r="40" spans="1:8" s="24" customFormat="1" ht="15">
      <c r="A40" s="246" t="s">
        <v>21</v>
      </c>
      <c r="B40" s="247"/>
      <c r="C40" s="248" t="s">
        <v>186</v>
      </c>
      <c r="D40" s="241" t="s">
        <v>187</v>
      </c>
      <c r="E40" s="242" t="s">
        <v>21</v>
      </c>
      <c r="F40" s="242" t="s">
        <v>21</v>
      </c>
      <c r="G40" s="242" t="s">
        <v>21</v>
      </c>
      <c r="H40" s="243" t="s">
        <v>21</v>
      </c>
    </row>
    <row r="41" spans="1:8" s="3" customFormat="1" ht="26.25" customHeight="1">
      <c r="A41" s="25">
        <v>17</v>
      </c>
      <c r="B41" s="26"/>
      <c r="C41" s="27"/>
      <c r="D41" s="7" t="s">
        <v>188</v>
      </c>
      <c r="E41" s="8" t="s">
        <v>37</v>
      </c>
      <c r="F41" s="28">
        <v>981</v>
      </c>
      <c r="G41" s="15"/>
      <c r="H41" s="166">
        <f>ROUND(F41*G41,2)</f>
        <v>0</v>
      </c>
    </row>
    <row r="42" spans="1:8" s="3" customFormat="1" ht="26.25" customHeight="1">
      <c r="A42" s="25">
        <v>18</v>
      </c>
      <c r="B42" s="26"/>
      <c r="C42" s="27"/>
      <c r="D42" s="7" t="s">
        <v>189</v>
      </c>
      <c r="E42" s="8" t="s">
        <v>37</v>
      </c>
      <c r="F42" s="28">
        <v>86</v>
      </c>
      <c r="G42" s="15"/>
      <c r="H42" s="166">
        <f>ROUND(F42*G42,2)</f>
        <v>0</v>
      </c>
    </row>
    <row r="43" spans="1:8" s="3" customFormat="1" ht="26.25" customHeight="1">
      <c r="A43" s="25">
        <v>19</v>
      </c>
      <c r="B43" s="26"/>
      <c r="C43" s="27"/>
      <c r="D43" s="7" t="s">
        <v>190</v>
      </c>
      <c r="E43" s="8" t="s">
        <v>37</v>
      </c>
      <c r="F43" s="28">
        <v>65</v>
      </c>
      <c r="G43" s="15"/>
      <c r="H43" s="166">
        <f>ROUND(F43*G43,2)</f>
        <v>0</v>
      </c>
    </row>
    <row r="44" spans="1:8" s="3" customFormat="1" ht="15">
      <c r="A44" s="250"/>
      <c r="B44" s="244"/>
      <c r="C44" s="240" t="s">
        <v>63</v>
      </c>
      <c r="D44" s="241" t="s">
        <v>64</v>
      </c>
      <c r="E44" s="242" t="s">
        <v>21</v>
      </c>
      <c r="F44" s="242" t="s">
        <v>21</v>
      </c>
      <c r="G44" s="242" t="s">
        <v>21</v>
      </c>
      <c r="H44" s="243" t="s">
        <v>21</v>
      </c>
    </row>
    <row r="45" spans="1:11" s="3" customFormat="1" ht="39.75" customHeight="1">
      <c r="A45" s="167">
        <v>20</v>
      </c>
      <c r="B45" s="10"/>
      <c r="C45" s="16"/>
      <c r="D45" s="7" t="s">
        <v>191</v>
      </c>
      <c r="E45" s="13" t="s">
        <v>37</v>
      </c>
      <c r="F45" s="28">
        <v>16</v>
      </c>
      <c r="G45" s="15"/>
      <c r="H45" s="166">
        <f>ROUND(F45*G45,2)</f>
        <v>0</v>
      </c>
      <c r="K45" s="31"/>
    </row>
    <row r="46" spans="1:8" s="3" customFormat="1" ht="53.25" customHeight="1">
      <c r="A46" s="4">
        <v>21</v>
      </c>
      <c r="B46" s="10"/>
      <c r="C46" s="13"/>
      <c r="D46" s="7" t="s">
        <v>192</v>
      </c>
      <c r="E46" s="13" t="s">
        <v>37</v>
      </c>
      <c r="F46" s="9">
        <v>1472</v>
      </c>
      <c r="G46" s="15"/>
      <c r="H46" s="166">
        <f>ROUND(F46*G46,2)</f>
        <v>0</v>
      </c>
    </row>
    <row r="47" spans="1:8" s="3" customFormat="1" ht="12.75" customHeight="1">
      <c r="A47" s="238"/>
      <c r="B47" s="244"/>
      <c r="C47" s="240" t="s">
        <v>66</v>
      </c>
      <c r="D47" s="251" t="s">
        <v>65</v>
      </c>
      <c r="E47" s="252"/>
      <c r="F47" s="239"/>
      <c r="G47" s="253"/>
      <c r="H47" s="254"/>
    </row>
    <row r="48" spans="1:8" s="3" customFormat="1" ht="16.5" customHeight="1">
      <c r="A48" s="238"/>
      <c r="B48" s="244"/>
      <c r="C48" s="252"/>
      <c r="D48" s="251" t="s">
        <v>67</v>
      </c>
      <c r="E48" s="252"/>
      <c r="F48" s="239"/>
      <c r="G48" s="253"/>
      <c r="H48" s="254"/>
    </row>
    <row r="49" spans="1:8" s="3" customFormat="1" ht="18" customHeight="1">
      <c r="A49" s="4">
        <v>22</v>
      </c>
      <c r="B49" s="10"/>
      <c r="C49" s="13"/>
      <c r="D49" s="7" t="s">
        <v>68</v>
      </c>
      <c r="E49" s="13" t="s">
        <v>37</v>
      </c>
      <c r="F49" s="9">
        <v>340</v>
      </c>
      <c r="G49" s="15"/>
      <c r="H49" s="166">
        <f>ROUND(F49*G49,2)</f>
        <v>0</v>
      </c>
    </row>
    <row r="50" spans="1:8" s="3" customFormat="1" ht="15">
      <c r="A50" s="238" t="s">
        <v>21</v>
      </c>
      <c r="B50" s="237" t="s">
        <v>69</v>
      </c>
      <c r="C50" s="240" t="s">
        <v>70</v>
      </c>
      <c r="D50" s="251" t="s">
        <v>71</v>
      </c>
      <c r="E50" s="242" t="s">
        <v>21</v>
      </c>
      <c r="F50" s="242" t="s">
        <v>21</v>
      </c>
      <c r="G50" s="242" t="s">
        <v>21</v>
      </c>
      <c r="H50" s="243" t="s">
        <v>21</v>
      </c>
    </row>
    <row r="51" spans="1:8" s="3" customFormat="1" ht="15">
      <c r="A51" s="238" t="s">
        <v>21</v>
      </c>
      <c r="B51" s="239"/>
      <c r="C51" s="240" t="s">
        <v>72</v>
      </c>
      <c r="D51" s="251" t="s">
        <v>73</v>
      </c>
      <c r="E51" s="242" t="s">
        <v>21</v>
      </c>
      <c r="F51" s="242" t="s">
        <v>21</v>
      </c>
      <c r="G51" s="242" t="s">
        <v>21</v>
      </c>
      <c r="H51" s="243" t="s">
        <v>21</v>
      </c>
    </row>
    <row r="52" spans="1:8" s="3" customFormat="1" ht="38.25">
      <c r="A52" s="4">
        <v>23</v>
      </c>
      <c r="B52" s="10"/>
      <c r="C52" s="13"/>
      <c r="D52" s="32" t="s">
        <v>387</v>
      </c>
      <c r="E52" s="13" t="s">
        <v>45</v>
      </c>
      <c r="F52" s="9">
        <v>16</v>
      </c>
      <c r="G52" s="15"/>
      <c r="H52" s="166">
        <f>ROUND(F52*G52,2)</f>
        <v>0</v>
      </c>
    </row>
    <row r="53" spans="1:8" s="3" customFormat="1" ht="25.5">
      <c r="A53" s="4">
        <v>24</v>
      </c>
      <c r="B53" s="10"/>
      <c r="C53" s="13"/>
      <c r="D53" s="32" t="s">
        <v>390</v>
      </c>
      <c r="E53" s="13" t="s">
        <v>45</v>
      </c>
      <c r="F53" s="9">
        <v>3</v>
      </c>
      <c r="G53" s="15"/>
      <c r="H53" s="166">
        <f>ROUND(F53*G53,2)</f>
        <v>0</v>
      </c>
    </row>
    <row r="54" spans="1:8" s="3" customFormat="1" ht="25.5">
      <c r="A54" s="4">
        <v>25</v>
      </c>
      <c r="B54" s="10"/>
      <c r="C54" s="13"/>
      <c r="D54" s="32" t="s">
        <v>386</v>
      </c>
      <c r="E54" s="13" t="s">
        <v>45</v>
      </c>
      <c r="F54" s="9">
        <v>16</v>
      </c>
      <c r="G54" s="15"/>
      <c r="H54" s="166">
        <f>ROUND(F54*G54,2)</f>
        <v>0</v>
      </c>
    </row>
    <row r="55" spans="1:8" s="3" customFormat="1" ht="25.5">
      <c r="A55" s="4">
        <v>26</v>
      </c>
      <c r="B55" s="10"/>
      <c r="C55" s="13"/>
      <c r="D55" s="32" t="s">
        <v>385</v>
      </c>
      <c r="E55" s="13" t="s">
        <v>45</v>
      </c>
      <c r="F55" s="9">
        <v>3</v>
      </c>
      <c r="G55" s="15"/>
      <c r="H55" s="166">
        <f>ROUND(F55*G55,2)</f>
        <v>0</v>
      </c>
    </row>
    <row r="56" spans="1:8" s="3" customFormat="1" ht="25.5">
      <c r="A56" s="4">
        <v>27</v>
      </c>
      <c r="B56" s="10"/>
      <c r="C56" s="13"/>
      <c r="D56" s="32" t="s">
        <v>388</v>
      </c>
      <c r="E56" s="13" t="s">
        <v>45</v>
      </c>
      <c r="F56" s="9">
        <v>24</v>
      </c>
      <c r="G56" s="15"/>
      <c r="H56" s="166">
        <f>ROUND(F56*G56,2)</f>
        <v>0</v>
      </c>
    </row>
    <row r="57" spans="1:8" s="3" customFormat="1" ht="12.75">
      <c r="A57" s="4">
        <v>28</v>
      </c>
      <c r="B57" s="10"/>
      <c r="C57" s="13"/>
      <c r="D57" s="32" t="s">
        <v>389</v>
      </c>
      <c r="E57" s="13" t="s">
        <v>45</v>
      </c>
      <c r="F57" s="9">
        <v>2</v>
      </c>
      <c r="G57" s="15"/>
      <c r="H57" s="166">
        <f>ROUND(F57*G57,2)</f>
        <v>0</v>
      </c>
    </row>
    <row r="58" spans="1:8" s="3" customFormat="1" ht="12.75">
      <c r="A58" s="238"/>
      <c r="B58" s="244"/>
      <c r="C58" s="240" t="s">
        <v>193</v>
      </c>
      <c r="D58" s="251" t="s">
        <v>194</v>
      </c>
      <c r="E58" s="252"/>
      <c r="F58" s="239"/>
      <c r="G58" s="253"/>
      <c r="H58" s="254"/>
    </row>
    <row r="59" spans="1:8" s="3" customFormat="1" ht="12.75">
      <c r="A59" s="4">
        <v>29</v>
      </c>
      <c r="B59" s="10"/>
      <c r="C59" s="13"/>
      <c r="D59" s="32" t="s">
        <v>195</v>
      </c>
      <c r="E59" s="13" t="s">
        <v>80</v>
      </c>
      <c r="F59" s="9">
        <v>82</v>
      </c>
      <c r="G59" s="15"/>
      <c r="H59" s="166">
        <f>ROUND(F59*G59,2)</f>
        <v>0</v>
      </c>
    </row>
    <row r="60" spans="1:8" s="3" customFormat="1" ht="15">
      <c r="A60" s="238" t="s">
        <v>21</v>
      </c>
      <c r="B60" s="249" t="s">
        <v>74</v>
      </c>
      <c r="C60" s="240" t="s">
        <v>75</v>
      </c>
      <c r="D60" s="241" t="s">
        <v>76</v>
      </c>
      <c r="E60" s="242" t="s">
        <v>21</v>
      </c>
      <c r="F60" s="242" t="s">
        <v>21</v>
      </c>
      <c r="G60" s="242" t="s">
        <v>21</v>
      </c>
      <c r="H60" s="243" t="s">
        <v>21</v>
      </c>
    </row>
    <row r="61" spans="1:8" s="3" customFormat="1" ht="15">
      <c r="A61" s="238" t="s">
        <v>21</v>
      </c>
      <c r="B61" s="244"/>
      <c r="C61" s="240" t="s">
        <v>77</v>
      </c>
      <c r="D61" s="241" t="s">
        <v>78</v>
      </c>
      <c r="E61" s="242" t="s">
        <v>21</v>
      </c>
      <c r="F61" s="242" t="s">
        <v>21</v>
      </c>
      <c r="G61" s="242" t="s">
        <v>21</v>
      </c>
      <c r="H61" s="243" t="s">
        <v>21</v>
      </c>
    </row>
    <row r="62" spans="1:8" s="3" customFormat="1" ht="38.25" customHeight="1">
      <c r="A62" s="4">
        <v>30</v>
      </c>
      <c r="B62" s="10"/>
      <c r="C62" s="13"/>
      <c r="D62" s="7" t="s">
        <v>79</v>
      </c>
      <c r="E62" s="13" t="s">
        <v>80</v>
      </c>
      <c r="F62" s="168">
        <v>420</v>
      </c>
      <c r="G62" s="15"/>
      <c r="H62" s="166">
        <f>ROUND(F62*G62,2)</f>
        <v>0</v>
      </c>
    </row>
    <row r="63" spans="1:8" s="3" customFormat="1" ht="43.5" customHeight="1">
      <c r="A63" s="4">
        <v>31</v>
      </c>
      <c r="B63" s="10"/>
      <c r="C63" s="13"/>
      <c r="D63" s="7" t="s">
        <v>196</v>
      </c>
      <c r="E63" s="13" t="s">
        <v>80</v>
      </c>
      <c r="F63" s="168">
        <v>47</v>
      </c>
      <c r="G63" s="15"/>
      <c r="H63" s="166">
        <f>ROUND(F63*G63,2)</f>
        <v>0</v>
      </c>
    </row>
    <row r="64" spans="1:8" ht="15">
      <c r="A64" s="238" t="s">
        <v>21</v>
      </c>
      <c r="B64" s="244"/>
      <c r="C64" s="240" t="s">
        <v>197</v>
      </c>
      <c r="D64" s="241" t="s">
        <v>198</v>
      </c>
      <c r="E64" s="242" t="s">
        <v>21</v>
      </c>
      <c r="F64" s="242" t="s">
        <v>21</v>
      </c>
      <c r="G64" s="242" t="s">
        <v>21</v>
      </c>
      <c r="H64" s="243" t="s">
        <v>21</v>
      </c>
    </row>
    <row r="65" spans="1:11" ht="25.5">
      <c r="A65" s="4">
        <v>32</v>
      </c>
      <c r="B65" s="10"/>
      <c r="C65" s="16"/>
      <c r="D65" s="7" t="s">
        <v>199</v>
      </c>
      <c r="E65" s="13" t="s">
        <v>80</v>
      </c>
      <c r="F65" s="9">
        <v>214</v>
      </c>
      <c r="G65" s="15"/>
      <c r="H65" s="166">
        <f>ROUND(F65*G65,2)</f>
        <v>0</v>
      </c>
      <c r="K65" s="12"/>
    </row>
    <row r="66" spans="1:17" ht="40.5" customHeight="1">
      <c r="A66" s="4">
        <v>33</v>
      </c>
      <c r="B66" s="10"/>
      <c r="C66" s="13"/>
      <c r="D66" s="7" t="s">
        <v>200</v>
      </c>
      <c r="E66" s="13" t="s">
        <v>80</v>
      </c>
      <c r="F66" s="9">
        <v>158</v>
      </c>
      <c r="G66" s="15"/>
      <c r="H66" s="166">
        <f>ROUND(F66*G66,2)</f>
        <v>0</v>
      </c>
      <c r="J66" s="33"/>
      <c r="K66" s="33"/>
      <c r="L66" s="34"/>
      <c r="M66" s="35"/>
      <c r="N66" s="2"/>
      <c r="O66" s="36"/>
      <c r="P66" s="37"/>
      <c r="Q66" s="31"/>
    </row>
    <row r="67" spans="1:8" ht="15">
      <c r="A67" s="238" t="s">
        <v>21</v>
      </c>
      <c r="B67" s="244"/>
      <c r="C67" s="240" t="s">
        <v>81</v>
      </c>
      <c r="D67" s="241" t="s">
        <v>82</v>
      </c>
      <c r="E67" s="242" t="s">
        <v>21</v>
      </c>
      <c r="F67" s="242" t="s">
        <v>21</v>
      </c>
      <c r="G67" s="242" t="s">
        <v>21</v>
      </c>
      <c r="H67" s="243" t="s">
        <v>21</v>
      </c>
    </row>
    <row r="68" spans="1:17" ht="30" customHeight="1">
      <c r="A68" s="4">
        <v>34</v>
      </c>
      <c r="B68" s="10"/>
      <c r="C68" s="13"/>
      <c r="D68" s="7" t="s">
        <v>83</v>
      </c>
      <c r="E68" s="13" t="s">
        <v>37</v>
      </c>
      <c r="F68" s="9">
        <v>1346</v>
      </c>
      <c r="G68" s="15"/>
      <c r="H68" s="166">
        <f>ROUND(F68*G68,2)</f>
        <v>0</v>
      </c>
      <c r="J68" s="33"/>
      <c r="K68" s="33"/>
      <c r="L68" s="34"/>
      <c r="M68" s="35"/>
      <c r="N68" s="2"/>
      <c r="O68" s="36"/>
      <c r="P68" s="37"/>
      <c r="Q68" s="31"/>
    </row>
    <row r="69" spans="1:8" ht="15">
      <c r="A69" s="238"/>
      <c r="B69" s="244"/>
      <c r="C69" s="240" t="s">
        <v>84</v>
      </c>
      <c r="D69" s="241" t="s">
        <v>85</v>
      </c>
      <c r="E69" s="242" t="s">
        <v>21</v>
      </c>
      <c r="F69" s="242" t="s">
        <v>21</v>
      </c>
      <c r="G69" s="242" t="s">
        <v>21</v>
      </c>
      <c r="H69" s="243" t="s">
        <v>21</v>
      </c>
    </row>
    <row r="70" spans="1:8" ht="25.5">
      <c r="A70" s="4">
        <v>35</v>
      </c>
      <c r="B70" s="10"/>
      <c r="C70" s="13"/>
      <c r="D70" s="7" t="s">
        <v>201</v>
      </c>
      <c r="E70" s="13" t="s">
        <v>80</v>
      </c>
      <c r="F70" s="168">
        <v>402</v>
      </c>
      <c r="G70" s="15"/>
      <c r="H70" s="166">
        <f>ROUND(F70*G70,2)</f>
        <v>0</v>
      </c>
    </row>
    <row r="71" spans="1:8" ht="15">
      <c r="A71" s="238" t="s">
        <v>21</v>
      </c>
      <c r="B71" s="244"/>
      <c r="C71" s="240" t="s">
        <v>86</v>
      </c>
      <c r="D71" s="241" t="s">
        <v>87</v>
      </c>
      <c r="E71" s="242" t="s">
        <v>21</v>
      </c>
      <c r="F71" s="242" t="s">
        <v>21</v>
      </c>
      <c r="G71" s="242" t="s">
        <v>21</v>
      </c>
      <c r="H71" s="243" t="s">
        <v>21</v>
      </c>
    </row>
    <row r="72" spans="1:8" ht="12.75">
      <c r="A72" s="4">
        <v>36</v>
      </c>
      <c r="B72" s="10"/>
      <c r="C72" s="16"/>
      <c r="D72" s="7" t="s">
        <v>202</v>
      </c>
      <c r="E72" s="13" t="s">
        <v>32</v>
      </c>
      <c r="F72" s="169">
        <v>0.34</v>
      </c>
      <c r="G72" s="38"/>
      <c r="H72" s="166">
        <f>ROUND(F72*G72,2)</f>
        <v>0</v>
      </c>
    </row>
    <row r="73" spans="1:8" ht="20.25">
      <c r="A73" s="4"/>
      <c r="B73" s="10"/>
      <c r="C73" s="13"/>
      <c r="D73" s="351" t="s">
        <v>203</v>
      </c>
      <c r="E73" s="351"/>
      <c r="F73" s="351"/>
      <c r="G73" s="351"/>
      <c r="H73" s="39">
        <f>SUM(H10+H11+H15+H17+H19+H20+H21+H22+H23+H26+H28+H32+H34+H35+H37+H38+H41+H42+H43+H45+H46+H49+H52+H53+H54+H55+H56+H57+H59+H62+H63+H65+H66+H68+H70+H72)</f>
        <v>0</v>
      </c>
    </row>
    <row r="74" spans="1:8" ht="12.75">
      <c r="A74" s="33"/>
      <c r="B74" s="33"/>
      <c r="C74" s="2"/>
      <c r="D74" s="40"/>
      <c r="E74" s="41"/>
      <c r="F74" s="17"/>
      <c r="G74" s="34"/>
      <c r="H74" s="42"/>
    </row>
    <row r="75" spans="1:7" s="45" customFormat="1" ht="12.75">
      <c r="A75" s="43"/>
      <c r="B75" s="43"/>
      <c r="C75" s="44"/>
      <c r="D75" s="44"/>
      <c r="E75" s="44"/>
      <c r="F75" s="33"/>
      <c r="G75" s="37"/>
    </row>
    <row r="76" spans="1:7" s="45" customFormat="1" ht="12.75">
      <c r="A76" s="46"/>
      <c r="B76" s="46"/>
      <c r="C76" s="47" t="s">
        <v>89</v>
      </c>
      <c r="D76" s="48" t="s">
        <v>90</v>
      </c>
      <c r="E76" s="47"/>
      <c r="F76" s="33"/>
      <c r="G76" s="37"/>
    </row>
    <row r="77" spans="1:7" s="45" customFormat="1" ht="12.75">
      <c r="A77" s="46"/>
      <c r="B77" s="46"/>
      <c r="C77" s="49" t="s">
        <v>91</v>
      </c>
      <c r="D77" s="352" t="s">
        <v>92</v>
      </c>
      <c r="E77" s="352"/>
      <c r="F77" s="352"/>
      <c r="G77" s="352"/>
    </row>
  </sheetData>
  <sheetProtection/>
  <mergeCells count="45">
    <mergeCell ref="HK27:HN27"/>
    <mergeCell ref="D77:G77"/>
    <mergeCell ref="HS27:HV27"/>
    <mergeCell ref="IA27:ID27"/>
    <mergeCell ref="EA27:ED27"/>
    <mergeCell ref="EI27:EL27"/>
    <mergeCell ref="EQ27:ET27"/>
    <mergeCell ref="EY27:FB27"/>
    <mergeCell ref="DK27:DN27"/>
    <mergeCell ref="BG27:BJ27"/>
    <mergeCell ref="II27:IL27"/>
    <mergeCell ref="IQ27:IT27"/>
    <mergeCell ref="C29:H29"/>
    <mergeCell ref="D73:G73"/>
    <mergeCell ref="FW27:FZ27"/>
    <mergeCell ref="GE27:GH27"/>
    <mergeCell ref="GM27:GP27"/>
    <mergeCell ref="GU27:GX27"/>
    <mergeCell ref="AY27:BB27"/>
    <mergeCell ref="HC27:HF27"/>
    <mergeCell ref="BO27:BR27"/>
    <mergeCell ref="BW27:BZ27"/>
    <mergeCell ref="FG27:FJ27"/>
    <mergeCell ref="FO27:FR27"/>
    <mergeCell ref="CE27:CH27"/>
    <mergeCell ref="CM27:CP27"/>
    <mergeCell ref="CU27:CX27"/>
    <mergeCell ref="DC27:DF27"/>
    <mergeCell ref="DS27:DV27"/>
    <mergeCell ref="C8:H8"/>
    <mergeCell ref="C12:H12"/>
    <mergeCell ref="S27:V27"/>
    <mergeCell ref="AA27:AD27"/>
    <mergeCell ref="AI27:AL27"/>
    <mergeCell ref="AQ27:AT27"/>
    <mergeCell ref="A1:H1"/>
    <mergeCell ref="A2:H2"/>
    <mergeCell ref="A3:H3"/>
    <mergeCell ref="A5:A6"/>
    <mergeCell ref="B5:B6"/>
    <mergeCell ref="C5:C6"/>
    <mergeCell ref="D5:D6"/>
    <mergeCell ref="E5:F5"/>
    <mergeCell ref="G5:G6"/>
    <mergeCell ref="H5:H6"/>
  </mergeCells>
  <printOptions horizontalCentered="1"/>
  <pageMargins left="0.7874015748031497" right="0.15748031496062992" top="0.5905511811023623" bottom="0.5905511811023623" header="0.2362204724409449" footer="0.3937007874015748"/>
  <pageSetup firstPageNumber="1" useFirstPageNumber="1" fitToHeight="3" fitToWidth="3" horizontalDpi="300" verticalDpi="300" orientation="portrait" paperSize="9" scale="87" r:id="rId2"/>
  <headerFooter alignWithMargins="0">
    <oddFooter>&amp;C&amp;"Arial,Normalny"&amp;9&amp;P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Zeros="0" view="pageBreakPreview" zoomScaleSheetLayoutView="100" zoomScalePageLayoutView="0" workbookViewId="0" topLeftCell="A1">
      <selection activeCell="G10" sqref="G10:G85"/>
    </sheetView>
  </sheetViews>
  <sheetFormatPr defaultColWidth="9.140625" defaultRowHeight="12.75"/>
  <cols>
    <col min="1" max="1" width="5.140625" style="97" customWidth="1"/>
    <col min="2" max="2" width="7.8515625" style="90" customWidth="1"/>
    <col min="3" max="3" width="7.421875" style="91" customWidth="1"/>
    <col min="4" max="4" width="49.421875" style="102" customWidth="1"/>
    <col min="5" max="5" width="10.57421875" style="59" bestFit="1" customWidth="1"/>
    <col min="6" max="6" width="7.8515625" style="116" customWidth="1"/>
    <col min="7" max="7" width="8.57421875" style="94" customWidth="1"/>
    <col min="8" max="8" width="14.28125" style="103" customWidth="1"/>
    <col min="9" max="9" width="23.00390625" style="50" customWidth="1"/>
    <col min="10" max="16384" width="9.140625" style="50" customWidth="1"/>
  </cols>
  <sheetData>
    <row r="1" spans="1:8" ht="18">
      <c r="A1" s="360" t="s">
        <v>377</v>
      </c>
      <c r="B1" s="360"/>
      <c r="C1" s="360"/>
      <c r="D1" s="360"/>
      <c r="E1" s="360"/>
      <c r="F1" s="360"/>
      <c r="G1" s="360"/>
      <c r="H1" s="360"/>
    </row>
    <row r="2" spans="1:8" ht="39.75" customHeight="1">
      <c r="A2" s="361" t="s">
        <v>205</v>
      </c>
      <c r="B2" s="361"/>
      <c r="C2" s="361"/>
      <c r="D2" s="361"/>
      <c r="E2" s="361"/>
      <c r="F2" s="361"/>
      <c r="G2" s="361"/>
      <c r="H2" s="361"/>
    </row>
    <row r="3" spans="1:8" ht="18">
      <c r="A3" s="362" t="s">
        <v>93</v>
      </c>
      <c r="B3" s="362"/>
      <c r="C3" s="362"/>
      <c r="D3" s="362"/>
      <c r="E3" s="362"/>
      <c r="F3" s="362"/>
      <c r="G3" s="362"/>
      <c r="H3" s="362"/>
    </row>
    <row r="4" spans="1:8" ht="18.75" thickBot="1">
      <c r="A4" s="362"/>
      <c r="B4" s="362"/>
      <c r="C4" s="362"/>
      <c r="D4" s="362"/>
      <c r="E4" s="362"/>
      <c r="F4" s="362"/>
      <c r="G4" s="362"/>
      <c r="H4" s="362"/>
    </row>
    <row r="5" spans="1:8" ht="12.75">
      <c r="A5" s="51"/>
      <c r="B5" s="52"/>
      <c r="C5" s="53"/>
      <c r="D5" s="54"/>
      <c r="E5" s="55"/>
      <c r="F5" s="170"/>
      <c r="G5" s="56"/>
      <c r="H5" s="57"/>
    </row>
    <row r="6" spans="1:8" s="59" customFormat="1" ht="12.75">
      <c r="A6" s="363" t="s">
        <v>0</v>
      </c>
      <c r="B6" s="364" t="s">
        <v>11</v>
      </c>
      <c r="C6" s="365" t="s">
        <v>12</v>
      </c>
      <c r="D6" s="353" t="s">
        <v>13</v>
      </c>
      <c r="E6" s="354" t="s">
        <v>14</v>
      </c>
      <c r="F6" s="354"/>
      <c r="G6" s="355" t="s">
        <v>15</v>
      </c>
      <c r="H6" s="358" t="s">
        <v>16</v>
      </c>
    </row>
    <row r="7" spans="1:8" s="59" customFormat="1" ht="12.75">
      <c r="A7" s="363"/>
      <c r="B7" s="364"/>
      <c r="C7" s="365"/>
      <c r="D7" s="353"/>
      <c r="E7" s="58" t="s">
        <v>17</v>
      </c>
      <c r="F7" s="58" t="s">
        <v>18</v>
      </c>
      <c r="G7" s="355"/>
      <c r="H7" s="358"/>
    </row>
    <row r="8" spans="1:8" ht="12.75">
      <c r="A8" s="60">
        <v>1</v>
      </c>
      <c r="B8" s="61">
        <v>2</v>
      </c>
      <c r="C8" s="62">
        <v>3</v>
      </c>
      <c r="D8" s="63" t="s">
        <v>19</v>
      </c>
      <c r="E8" s="62">
        <v>5</v>
      </c>
      <c r="F8" s="62">
        <v>6</v>
      </c>
      <c r="G8" s="171">
        <v>7</v>
      </c>
      <c r="H8" s="62">
        <v>8</v>
      </c>
    </row>
    <row r="9" spans="1:8" ht="12.75">
      <c r="A9" s="267" t="s">
        <v>21</v>
      </c>
      <c r="B9" s="262" t="s">
        <v>94</v>
      </c>
      <c r="C9" s="263" t="s">
        <v>95</v>
      </c>
      <c r="D9" s="264" t="s">
        <v>96</v>
      </c>
      <c r="E9" s="268"/>
      <c r="F9" s="269"/>
      <c r="G9" s="268"/>
      <c r="H9" s="270"/>
    </row>
    <row r="10" spans="1:8" ht="38.25">
      <c r="A10" s="64" t="s">
        <v>97</v>
      </c>
      <c r="B10" s="65"/>
      <c r="C10" s="66"/>
      <c r="D10" s="67" t="s">
        <v>104</v>
      </c>
      <c r="E10" s="68" t="s">
        <v>105</v>
      </c>
      <c r="F10" s="68">
        <v>927.78</v>
      </c>
      <c r="G10" s="70"/>
      <c r="H10" s="69">
        <f aca="true" t="shared" si="0" ref="H10:H15">ROUND(F10*G10,2)</f>
        <v>0</v>
      </c>
    </row>
    <row r="11" spans="1:8" ht="38.25">
      <c r="A11" s="64" t="s">
        <v>98</v>
      </c>
      <c r="B11" s="65"/>
      <c r="C11" s="66"/>
      <c r="D11" s="67" t="s">
        <v>106</v>
      </c>
      <c r="E11" s="68" t="s">
        <v>100</v>
      </c>
      <c r="F11" s="68">
        <v>1597.26</v>
      </c>
      <c r="G11" s="70"/>
      <c r="H11" s="69">
        <f t="shared" si="0"/>
        <v>0</v>
      </c>
    </row>
    <row r="12" spans="1:8" ht="12.75">
      <c r="A12" s="64" t="s">
        <v>99</v>
      </c>
      <c r="B12" s="65"/>
      <c r="C12" s="66"/>
      <c r="D12" s="67" t="s">
        <v>206</v>
      </c>
      <c r="E12" s="68" t="s">
        <v>100</v>
      </c>
      <c r="F12" s="68">
        <v>266.5</v>
      </c>
      <c r="G12" s="70"/>
      <c r="H12" s="69">
        <f t="shared" si="0"/>
        <v>0</v>
      </c>
    </row>
    <row r="13" spans="1:8" ht="12.75">
      <c r="A13" s="64" t="s">
        <v>101</v>
      </c>
      <c r="B13" s="65"/>
      <c r="C13" s="66"/>
      <c r="D13" s="67" t="s">
        <v>107</v>
      </c>
      <c r="E13" s="68" t="s">
        <v>105</v>
      </c>
      <c r="F13" s="69">
        <v>861.15</v>
      </c>
      <c r="G13" s="70"/>
      <c r="H13" s="69">
        <f t="shared" si="0"/>
        <v>0</v>
      </c>
    </row>
    <row r="14" spans="1:8" ht="15" customHeight="1">
      <c r="A14" s="64" t="s">
        <v>102</v>
      </c>
      <c r="B14" s="65"/>
      <c r="C14" s="66"/>
      <c r="D14" s="67" t="s">
        <v>108</v>
      </c>
      <c r="E14" s="68" t="s">
        <v>105</v>
      </c>
      <c r="F14" s="69">
        <v>927.78</v>
      </c>
      <c r="G14" s="70"/>
      <c r="H14" s="69">
        <f t="shared" si="0"/>
        <v>0</v>
      </c>
    </row>
    <row r="15" spans="1:8" ht="38.25">
      <c r="A15" s="64" t="s">
        <v>103</v>
      </c>
      <c r="B15" s="65"/>
      <c r="C15" s="66"/>
      <c r="D15" s="67" t="s">
        <v>109</v>
      </c>
      <c r="E15" s="68" t="s">
        <v>105</v>
      </c>
      <c r="F15" s="69">
        <v>927.78</v>
      </c>
      <c r="G15" s="70"/>
      <c r="H15" s="69">
        <f t="shared" si="0"/>
        <v>0</v>
      </c>
    </row>
    <row r="16" spans="1:8" ht="12.75">
      <c r="A16" s="71"/>
      <c r="B16" s="65"/>
      <c r="C16" s="72"/>
      <c r="D16" s="73" t="s">
        <v>110</v>
      </c>
      <c r="E16" s="74"/>
      <c r="F16" s="75"/>
      <c r="G16" s="76"/>
      <c r="H16" s="77">
        <f>SUM(H10:H15)</f>
        <v>0</v>
      </c>
    </row>
    <row r="17" spans="1:8" ht="12.75">
      <c r="A17" s="255" t="s">
        <v>21</v>
      </c>
      <c r="B17" s="265" t="s">
        <v>111</v>
      </c>
      <c r="C17" s="266" t="s">
        <v>112</v>
      </c>
      <c r="D17" s="258" t="s">
        <v>113</v>
      </c>
      <c r="E17" s="259"/>
      <c r="F17" s="260"/>
      <c r="G17" s="259"/>
      <c r="H17" s="261"/>
    </row>
    <row r="18" spans="1:8" ht="25.5">
      <c r="A18" s="78" t="s">
        <v>114</v>
      </c>
      <c r="B18" s="79"/>
      <c r="C18" s="113"/>
      <c r="D18" s="67" t="s">
        <v>207</v>
      </c>
      <c r="E18" s="68" t="s">
        <v>147</v>
      </c>
      <c r="F18" s="68">
        <v>3</v>
      </c>
      <c r="G18" s="172"/>
      <c r="H18" s="69">
        <f aca="true" t="shared" si="1" ref="H18:H50">ROUND(F18*G18,2)</f>
        <v>0</v>
      </c>
    </row>
    <row r="19" spans="1:8" ht="25.5">
      <c r="A19" s="78" t="s">
        <v>116</v>
      </c>
      <c r="B19" s="79"/>
      <c r="C19" s="80"/>
      <c r="D19" s="67" t="s">
        <v>208</v>
      </c>
      <c r="E19" s="68" t="s">
        <v>147</v>
      </c>
      <c r="F19" s="68">
        <v>2</v>
      </c>
      <c r="G19" s="172"/>
      <c r="H19" s="69">
        <f t="shared" si="1"/>
        <v>0</v>
      </c>
    </row>
    <row r="20" spans="1:8" ht="25.5">
      <c r="A20" s="78" t="s">
        <v>118</v>
      </c>
      <c r="B20" s="79"/>
      <c r="C20" s="80"/>
      <c r="D20" s="67" t="s">
        <v>209</v>
      </c>
      <c r="E20" s="68" t="s">
        <v>80</v>
      </c>
      <c r="F20" s="68">
        <v>73</v>
      </c>
      <c r="G20" s="172"/>
      <c r="H20" s="69">
        <f t="shared" si="1"/>
        <v>0</v>
      </c>
    </row>
    <row r="21" spans="1:8" ht="12.75">
      <c r="A21" s="78" t="s">
        <v>119</v>
      </c>
      <c r="B21" s="79"/>
      <c r="C21" s="80"/>
      <c r="D21" s="67" t="s">
        <v>115</v>
      </c>
      <c r="E21" s="68" t="s">
        <v>80</v>
      </c>
      <c r="F21" s="68">
        <v>14.3</v>
      </c>
      <c r="G21" s="172"/>
      <c r="H21" s="69">
        <f t="shared" si="1"/>
        <v>0</v>
      </c>
    </row>
    <row r="22" spans="1:8" ht="12.75">
      <c r="A22" s="78" t="s">
        <v>120</v>
      </c>
      <c r="B22" s="79"/>
      <c r="C22" s="80"/>
      <c r="D22" s="67" t="s">
        <v>117</v>
      </c>
      <c r="E22" s="68" t="s">
        <v>80</v>
      </c>
      <c r="F22" s="68">
        <v>2.4</v>
      </c>
      <c r="G22" s="172"/>
      <c r="H22" s="69">
        <f t="shared" si="1"/>
        <v>0</v>
      </c>
    </row>
    <row r="23" spans="1:8" ht="12.75">
      <c r="A23" s="78" t="s">
        <v>123</v>
      </c>
      <c r="B23" s="79"/>
      <c r="C23" s="80"/>
      <c r="D23" s="67" t="s">
        <v>210</v>
      </c>
      <c r="E23" s="68" t="s">
        <v>80</v>
      </c>
      <c r="F23" s="68">
        <v>3.7</v>
      </c>
      <c r="G23" s="172"/>
      <c r="H23" s="69">
        <f t="shared" si="1"/>
        <v>0</v>
      </c>
    </row>
    <row r="24" spans="1:8" ht="12.75">
      <c r="A24" s="78" t="s">
        <v>126</v>
      </c>
      <c r="B24" s="79"/>
      <c r="C24" s="80"/>
      <c r="D24" s="67" t="s">
        <v>211</v>
      </c>
      <c r="E24" s="68" t="s">
        <v>80</v>
      </c>
      <c r="F24" s="68">
        <v>60.5</v>
      </c>
      <c r="G24" s="172"/>
      <c r="H24" s="69">
        <f t="shared" si="1"/>
        <v>0</v>
      </c>
    </row>
    <row r="25" spans="1:8" ht="12.75">
      <c r="A25" s="78" t="s">
        <v>128</v>
      </c>
      <c r="B25" s="79"/>
      <c r="C25" s="80"/>
      <c r="D25" s="67" t="s">
        <v>212</v>
      </c>
      <c r="E25" s="68" t="s">
        <v>80</v>
      </c>
      <c r="F25" s="68">
        <v>8.5</v>
      </c>
      <c r="G25" s="172"/>
      <c r="H25" s="69">
        <f t="shared" si="1"/>
        <v>0</v>
      </c>
    </row>
    <row r="26" spans="1:8" ht="12.75">
      <c r="A26" s="78" t="s">
        <v>131</v>
      </c>
      <c r="B26" s="79"/>
      <c r="C26" s="80"/>
      <c r="D26" s="67" t="s">
        <v>213</v>
      </c>
      <c r="E26" s="68" t="s">
        <v>80</v>
      </c>
      <c r="F26" s="68">
        <v>74.5</v>
      </c>
      <c r="G26" s="172"/>
      <c r="H26" s="69">
        <f t="shared" si="1"/>
        <v>0</v>
      </c>
    </row>
    <row r="27" spans="1:8" ht="12.75">
      <c r="A27" s="78" t="s">
        <v>133</v>
      </c>
      <c r="B27" s="79"/>
      <c r="C27" s="80"/>
      <c r="D27" s="67" t="s">
        <v>214</v>
      </c>
      <c r="E27" s="68" t="s">
        <v>80</v>
      </c>
      <c r="F27" s="68">
        <v>10.5</v>
      </c>
      <c r="G27" s="172"/>
      <c r="H27" s="69">
        <f t="shared" si="1"/>
        <v>0</v>
      </c>
    </row>
    <row r="28" spans="1:8" ht="28.5" customHeight="1">
      <c r="A28" s="78" t="s">
        <v>135</v>
      </c>
      <c r="B28" s="79"/>
      <c r="C28" s="80"/>
      <c r="D28" s="67" t="s">
        <v>215</v>
      </c>
      <c r="E28" s="68" t="s">
        <v>80</v>
      </c>
      <c r="F28" s="68">
        <v>145.6</v>
      </c>
      <c r="G28" s="172"/>
      <c r="H28" s="69">
        <f t="shared" si="1"/>
        <v>0</v>
      </c>
    </row>
    <row r="29" spans="1:8" ht="12.75">
      <c r="A29" s="78" t="s">
        <v>136</v>
      </c>
      <c r="B29" s="79"/>
      <c r="C29" s="80"/>
      <c r="D29" s="67" t="s">
        <v>216</v>
      </c>
      <c r="E29" s="68" t="s">
        <v>80</v>
      </c>
      <c r="F29" s="68">
        <v>70.5</v>
      </c>
      <c r="G29" s="172"/>
      <c r="H29" s="69">
        <f t="shared" si="1"/>
        <v>0</v>
      </c>
    </row>
    <row r="30" spans="1:8" ht="12.75">
      <c r="A30" s="78" t="s">
        <v>138</v>
      </c>
      <c r="B30" s="79"/>
      <c r="C30" s="80"/>
      <c r="D30" s="67" t="s">
        <v>217</v>
      </c>
      <c r="E30" s="68" t="s">
        <v>80</v>
      </c>
      <c r="F30" s="68">
        <v>53</v>
      </c>
      <c r="G30" s="172"/>
      <c r="H30" s="69">
        <f t="shared" si="1"/>
        <v>0</v>
      </c>
    </row>
    <row r="31" spans="1:8" ht="12.75">
      <c r="A31" s="78" t="s">
        <v>140</v>
      </c>
      <c r="B31" s="79"/>
      <c r="C31" s="80"/>
      <c r="D31" s="67" t="s">
        <v>218</v>
      </c>
      <c r="E31" s="68" t="s">
        <v>80</v>
      </c>
      <c r="F31" s="68">
        <v>20</v>
      </c>
      <c r="G31" s="172"/>
      <c r="H31" s="69">
        <f t="shared" si="1"/>
        <v>0</v>
      </c>
    </row>
    <row r="32" spans="1:8" ht="28.5" customHeight="1">
      <c r="A32" s="78" t="s">
        <v>142</v>
      </c>
      <c r="B32" s="79"/>
      <c r="C32" s="80"/>
      <c r="D32" s="67" t="s">
        <v>219</v>
      </c>
      <c r="E32" s="68" t="s">
        <v>122</v>
      </c>
      <c r="F32" s="68">
        <v>6</v>
      </c>
      <c r="G32" s="172"/>
      <c r="H32" s="69">
        <f t="shared" si="1"/>
        <v>0</v>
      </c>
    </row>
    <row r="33" spans="1:8" ht="28.5" customHeight="1">
      <c r="A33" s="78" t="s">
        <v>220</v>
      </c>
      <c r="B33" s="79"/>
      <c r="C33" s="80"/>
      <c r="D33" s="67" t="s">
        <v>221</v>
      </c>
      <c r="E33" s="68" t="s">
        <v>125</v>
      </c>
      <c r="F33" s="68">
        <v>-6</v>
      </c>
      <c r="G33" s="172"/>
      <c r="H33" s="69">
        <f t="shared" si="1"/>
        <v>0</v>
      </c>
    </row>
    <row r="34" spans="1:8" ht="28.5" customHeight="1">
      <c r="A34" s="78" t="s">
        <v>222</v>
      </c>
      <c r="B34" s="79"/>
      <c r="C34" s="80"/>
      <c r="D34" s="67" t="s">
        <v>121</v>
      </c>
      <c r="E34" s="68" t="s">
        <v>122</v>
      </c>
      <c r="F34" s="68">
        <v>8</v>
      </c>
      <c r="G34" s="172"/>
      <c r="H34" s="69">
        <f t="shared" si="1"/>
        <v>0</v>
      </c>
    </row>
    <row r="35" spans="1:8" ht="25.5">
      <c r="A35" s="78" t="s">
        <v>223</v>
      </c>
      <c r="B35" s="79"/>
      <c r="C35" s="80"/>
      <c r="D35" s="67" t="s">
        <v>124</v>
      </c>
      <c r="E35" s="68" t="s">
        <v>125</v>
      </c>
      <c r="F35" s="68">
        <v>-25</v>
      </c>
      <c r="G35" s="172"/>
      <c r="H35" s="69">
        <f t="shared" si="1"/>
        <v>0</v>
      </c>
    </row>
    <row r="36" spans="1:8" ht="25.5">
      <c r="A36" s="78" t="s">
        <v>224</v>
      </c>
      <c r="B36" s="79"/>
      <c r="C36" s="81"/>
      <c r="D36" s="67" t="s">
        <v>127</v>
      </c>
      <c r="E36" s="68" t="s">
        <v>45</v>
      </c>
      <c r="F36" s="68">
        <v>22</v>
      </c>
      <c r="G36" s="172"/>
      <c r="H36" s="69">
        <f t="shared" si="1"/>
        <v>0</v>
      </c>
    </row>
    <row r="37" spans="1:8" ht="13.5" customHeight="1">
      <c r="A37" s="78" t="s">
        <v>225</v>
      </c>
      <c r="B37" s="79"/>
      <c r="C37" s="81"/>
      <c r="D37" s="67" t="s">
        <v>226</v>
      </c>
      <c r="E37" s="68" t="s">
        <v>80</v>
      </c>
      <c r="F37" s="68">
        <v>1.7</v>
      </c>
      <c r="G37" s="172"/>
      <c r="H37" s="69">
        <f t="shared" si="1"/>
        <v>0</v>
      </c>
    </row>
    <row r="38" spans="1:8" ht="13.5" customHeight="1">
      <c r="A38" s="78" t="s">
        <v>227</v>
      </c>
      <c r="B38" s="79"/>
      <c r="C38" s="81"/>
      <c r="D38" s="67" t="s">
        <v>228</v>
      </c>
      <c r="E38" s="68" t="s">
        <v>80</v>
      </c>
      <c r="F38" s="68">
        <v>64.6</v>
      </c>
      <c r="G38" s="172"/>
      <c r="H38" s="69">
        <f t="shared" si="1"/>
        <v>0</v>
      </c>
    </row>
    <row r="39" spans="1:8" ht="13.5" customHeight="1">
      <c r="A39" s="78" t="s">
        <v>229</v>
      </c>
      <c r="B39" s="79"/>
      <c r="C39" s="81"/>
      <c r="D39" s="67" t="s">
        <v>230</v>
      </c>
      <c r="E39" s="68" t="s">
        <v>80</v>
      </c>
      <c r="F39" s="68">
        <v>50.8</v>
      </c>
      <c r="G39" s="172"/>
      <c r="H39" s="69">
        <f t="shared" si="1"/>
        <v>0</v>
      </c>
    </row>
    <row r="40" spans="1:8" ht="13.5" customHeight="1">
      <c r="A40" s="78" t="s">
        <v>231</v>
      </c>
      <c r="B40" s="79"/>
      <c r="C40" s="81"/>
      <c r="D40" s="67" t="s">
        <v>232</v>
      </c>
      <c r="E40" s="68" t="s">
        <v>80</v>
      </c>
      <c r="F40" s="68">
        <v>18.8</v>
      </c>
      <c r="G40" s="172"/>
      <c r="H40" s="69">
        <f t="shared" si="1"/>
        <v>0</v>
      </c>
    </row>
    <row r="41" spans="1:8" ht="13.5" customHeight="1">
      <c r="A41" s="78" t="s">
        <v>233</v>
      </c>
      <c r="B41" s="79"/>
      <c r="C41" s="81"/>
      <c r="D41" s="67" t="s">
        <v>129</v>
      </c>
      <c r="E41" s="68" t="s">
        <v>130</v>
      </c>
      <c r="F41" s="68">
        <v>10</v>
      </c>
      <c r="G41" s="172"/>
      <c r="H41" s="69">
        <f t="shared" si="1"/>
        <v>0</v>
      </c>
    </row>
    <row r="42" spans="1:8" ht="13.5" customHeight="1">
      <c r="A42" s="78" t="s">
        <v>234</v>
      </c>
      <c r="B42" s="79"/>
      <c r="C42" s="81"/>
      <c r="D42" s="67" t="s">
        <v>132</v>
      </c>
      <c r="E42" s="68" t="s">
        <v>130</v>
      </c>
      <c r="F42" s="68">
        <v>38</v>
      </c>
      <c r="G42" s="172"/>
      <c r="H42" s="69">
        <f t="shared" si="1"/>
        <v>0</v>
      </c>
    </row>
    <row r="43" spans="1:8" ht="13.5" customHeight="1">
      <c r="A43" s="78" t="s">
        <v>235</v>
      </c>
      <c r="B43" s="79"/>
      <c r="C43" s="81"/>
      <c r="D43" s="67" t="s">
        <v>236</v>
      </c>
      <c r="E43" s="68" t="s">
        <v>130</v>
      </c>
      <c r="F43" s="68">
        <v>6</v>
      </c>
      <c r="G43" s="172"/>
      <c r="H43" s="69">
        <f t="shared" si="1"/>
        <v>0</v>
      </c>
    </row>
    <row r="44" spans="1:8" ht="13.5" customHeight="1">
      <c r="A44" s="78" t="s">
        <v>237</v>
      </c>
      <c r="B44" s="79"/>
      <c r="C44" s="81"/>
      <c r="D44" s="67" t="s">
        <v>134</v>
      </c>
      <c r="E44" s="68" t="s">
        <v>130</v>
      </c>
      <c r="F44" s="68">
        <v>4</v>
      </c>
      <c r="G44" s="172"/>
      <c r="H44" s="69">
        <f t="shared" si="1"/>
        <v>0</v>
      </c>
    </row>
    <row r="45" spans="1:8" ht="13.5" customHeight="1">
      <c r="A45" s="78" t="s">
        <v>238</v>
      </c>
      <c r="B45" s="79"/>
      <c r="C45" s="81"/>
      <c r="D45" s="67" t="s">
        <v>239</v>
      </c>
      <c r="E45" s="68" t="s">
        <v>130</v>
      </c>
      <c r="F45" s="68">
        <v>12</v>
      </c>
      <c r="G45" s="172"/>
      <c r="H45" s="69">
        <f t="shared" si="1"/>
        <v>0</v>
      </c>
    </row>
    <row r="46" spans="1:8" ht="13.5" customHeight="1">
      <c r="A46" s="78" t="s">
        <v>240</v>
      </c>
      <c r="B46" s="79"/>
      <c r="C46" s="81"/>
      <c r="D46" s="67" t="s">
        <v>137</v>
      </c>
      <c r="E46" s="68" t="s">
        <v>80</v>
      </c>
      <c r="F46" s="68">
        <v>18</v>
      </c>
      <c r="G46" s="172"/>
      <c r="H46" s="69">
        <f t="shared" si="1"/>
        <v>0</v>
      </c>
    </row>
    <row r="47" spans="1:8" ht="13.5" customHeight="1">
      <c r="A47" s="78" t="s">
        <v>241</v>
      </c>
      <c r="B47" s="79"/>
      <c r="C47" s="81"/>
      <c r="D47" s="67" t="s">
        <v>139</v>
      </c>
      <c r="E47" s="68" t="s">
        <v>80</v>
      </c>
      <c r="F47" s="68">
        <v>143.9</v>
      </c>
      <c r="G47" s="172"/>
      <c r="H47" s="69">
        <f t="shared" si="1"/>
        <v>0</v>
      </c>
    </row>
    <row r="48" spans="1:8" ht="13.5" customHeight="1">
      <c r="A48" s="78" t="s">
        <v>242</v>
      </c>
      <c r="B48" s="79"/>
      <c r="C48" s="81"/>
      <c r="D48" s="67" t="s">
        <v>243</v>
      </c>
      <c r="E48" s="68" t="s">
        <v>80</v>
      </c>
      <c r="F48" s="68">
        <v>61.5</v>
      </c>
      <c r="G48" s="172"/>
      <c r="H48" s="69">
        <f t="shared" si="1"/>
        <v>0</v>
      </c>
    </row>
    <row r="49" spans="1:8" ht="13.5" customHeight="1">
      <c r="A49" s="78" t="s">
        <v>244</v>
      </c>
      <c r="B49" s="79"/>
      <c r="C49" s="81"/>
      <c r="D49" s="67" t="s">
        <v>141</v>
      </c>
      <c r="E49" s="68" t="s">
        <v>80</v>
      </c>
      <c r="F49" s="68">
        <v>71.5</v>
      </c>
      <c r="G49" s="172"/>
      <c r="H49" s="69">
        <f t="shared" si="1"/>
        <v>0</v>
      </c>
    </row>
    <row r="50" spans="1:8" ht="13.5" customHeight="1">
      <c r="A50" s="78" t="s">
        <v>245</v>
      </c>
      <c r="B50" s="65"/>
      <c r="C50" s="66"/>
      <c r="D50" s="67" t="s">
        <v>246</v>
      </c>
      <c r="E50" s="68" t="s">
        <v>80</v>
      </c>
      <c r="F50" s="68">
        <v>145.6</v>
      </c>
      <c r="G50" s="172"/>
      <c r="H50" s="69">
        <f t="shared" si="1"/>
        <v>0</v>
      </c>
    </row>
    <row r="51" spans="1:8" ht="13.5" customHeight="1">
      <c r="A51" s="82"/>
      <c r="B51" s="65"/>
      <c r="C51" s="66"/>
      <c r="D51" s="73" t="s">
        <v>110</v>
      </c>
      <c r="E51" s="74"/>
      <c r="F51" s="75"/>
      <c r="G51" s="76"/>
      <c r="H51" s="77">
        <f>SUM(H18:H50)</f>
        <v>0</v>
      </c>
    </row>
    <row r="52" spans="1:8" s="83" customFormat="1" ht="25.5">
      <c r="A52" s="255" t="s">
        <v>21</v>
      </c>
      <c r="B52" s="262" t="s">
        <v>94</v>
      </c>
      <c r="C52" s="263"/>
      <c r="D52" s="264" t="s">
        <v>143</v>
      </c>
      <c r="E52" s="259"/>
      <c r="F52" s="260"/>
      <c r="G52" s="259"/>
      <c r="H52" s="261"/>
    </row>
    <row r="53" spans="1:8" s="87" customFormat="1" ht="38.25">
      <c r="A53" s="84" t="s">
        <v>144</v>
      </c>
      <c r="B53" s="85"/>
      <c r="C53" s="86" t="s">
        <v>95</v>
      </c>
      <c r="D53" s="67" t="s">
        <v>104</v>
      </c>
      <c r="E53" s="68" t="s">
        <v>105</v>
      </c>
      <c r="F53" s="68">
        <v>132</v>
      </c>
      <c r="G53" s="70"/>
      <c r="H53" s="69">
        <f aca="true" t="shared" si="2" ref="H53:H70">ROUND(F53*G53,2)</f>
        <v>0</v>
      </c>
    </row>
    <row r="54" spans="1:8" s="87" customFormat="1" ht="38.25">
      <c r="A54" s="84" t="s">
        <v>148</v>
      </c>
      <c r="B54" s="85"/>
      <c r="C54" s="86" t="s">
        <v>95</v>
      </c>
      <c r="D54" s="67" t="s">
        <v>106</v>
      </c>
      <c r="E54" s="68" t="s">
        <v>100</v>
      </c>
      <c r="F54" s="68">
        <v>132</v>
      </c>
      <c r="G54" s="70"/>
      <c r="H54" s="69">
        <f t="shared" si="2"/>
        <v>0</v>
      </c>
    </row>
    <row r="55" spans="1:8" s="87" customFormat="1" ht="12.75">
      <c r="A55" s="84" t="s">
        <v>247</v>
      </c>
      <c r="B55" s="85"/>
      <c r="C55" s="86" t="s">
        <v>95</v>
      </c>
      <c r="D55" s="67" t="s">
        <v>107</v>
      </c>
      <c r="E55" s="68" t="s">
        <v>105</v>
      </c>
      <c r="F55" s="68">
        <v>132</v>
      </c>
      <c r="G55" s="70"/>
      <c r="H55" s="69">
        <f t="shared" si="2"/>
        <v>0</v>
      </c>
    </row>
    <row r="56" spans="1:8" s="87" customFormat="1" ht="14.25" customHeight="1">
      <c r="A56" s="84" t="s">
        <v>248</v>
      </c>
      <c r="B56" s="85"/>
      <c r="C56" s="86" t="s">
        <v>95</v>
      </c>
      <c r="D56" s="67" t="s">
        <v>108</v>
      </c>
      <c r="E56" s="68" t="s">
        <v>105</v>
      </c>
      <c r="F56" s="68">
        <v>132</v>
      </c>
      <c r="G56" s="70"/>
      <c r="H56" s="69">
        <f t="shared" si="2"/>
        <v>0</v>
      </c>
    </row>
    <row r="57" spans="1:8" s="87" customFormat="1" ht="38.25">
      <c r="A57" s="84" t="s">
        <v>249</v>
      </c>
      <c r="B57" s="85"/>
      <c r="C57" s="86" t="s">
        <v>95</v>
      </c>
      <c r="D57" s="67" t="s">
        <v>109</v>
      </c>
      <c r="E57" s="68" t="s">
        <v>105</v>
      </c>
      <c r="F57" s="68">
        <v>132</v>
      </c>
      <c r="G57" s="70"/>
      <c r="H57" s="69">
        <f t="shared" si="2"/>
        <v>0</v>
      </c>
    </row>
    <row r="58" spans="1:8" s="87" customFormat="1" ht="12.75">
      <c r="A58" s="84" t="s">
        <v>250</v>
      </c>
      <c r="B58" s="85"/>
      <c r="C58" s="86" t="s">
        <v>145</v>
      </c>
      <c r="D58" s="67" t="s">
        <v>251</v>
      </c>
      <c r="E58" s="68" t="s">
        <v>147</v>
      </c>
      <c r="F58" s="68">
        <v>2</v>
      </c>
      <c r="G58" s="172"/>
      <c r="H58" s="69">
        <f t="shared" si="2"/>
        <v>0</v>
      </c>
    </row>
    <row r="59" spans="1:8" s="87" customFormat="1" ht="25.5">
      <c r="A59" s="84" t="s">
        <v>252</v>
      </c>
      <c r="B59" s="85"/>
      <c r="C59" s="86" t="s">
        <v>145</v>
      </c>
      <c r="D59" s="67" t="s">
        <v>253</v>
      </c>
      <c r="E59" s="68" t="s">
        <v>158</v>
      </c>
      <c r="F59" s="68">
        <v>3</v>
      </c>
      <c r="G59" s="172"/>
      <c r="H59" s="69">
        <f t="shared" si="2"/>
        <v>0</v>
      </c>
    </row>
    <row r="60" spans="1:8" s="87" customFormat="1" ht="12.75">
      <c r="A60" s="84" t="s">
        <v>254</v>
      </c>
      <c r="B60" s="85"/>
      <c r="C60" s="86" t="s">
        <v>145</v>
      </c>
      <c r="D60" s="67" t="s">
        <v>255</v>
      </c>
      <c r="E60" s="68" t="s">
        <v>147</v>
      </c>
      <c r="F60" s="68">
        <v>2</v>
      </c>
      <c r="G60" s="172"/>
      <c r="H60" s="69">
        <f t="shared" si="2"/>
        <v>0</v>
      </c>
    </row>
    <row r="61" spans="1:8" s="87" customFormat="1" ht="12.75">
      <c r="A61" s="84" t="s">
        <v>256</v>
      </c>
      <c r="B61" s="85"/>
      <c r="C61" s="86" t="s">
        <v>145</v>
      </c>
      <c r="D61" s="67" t="s">
        <v>257</v>
      </c>
      <c r="E61" s="68" t="s">
        <v>147</v>
      </c>
      <c r="F61" s="68">
        <v>1</v>
      </c>
      <c r="G61" s="172"/>
      <c r="H61" s="69">
        <f t="shared" si="2"/>
        <v>0</v>
      </c>
    </row>
    <row r="62" spans="1:8" s="87" customFormat="1" ht="25.5">
      <c r="A62" s="84" t="s">
        <v>258</v>
      </c>
      <c r="B62" s="85"/>
      <c r="C62" s="86" t="s">
        <v>145</v>
      </c>
      <c r="D62" s="67" t="s">
        <v>259</v>
      </c>
      <c r="E62" s="68" t="s">
        <v>130</v>
      </c>
      <c r="F62" s="68">
        <v>2</v>
      </c>
      <c r="G62" s="172"/>
      <c r="H62" s="69">
        <f t="shared" si="2"/>
        <v>0</v>
      </c>
    </row>
    <row r="63" spans="1:8" s="87" customFormat="1" ht="25.5">
      <c r="A63" s="84" t="s">
        <v>260</v>
      </c>
      <c r="B63" s="85"/>
      <c r="C63" s="86" t="s">
        <v>145</v>
      </c>
      <c r="D63" s="67" t="s">
        <v>261</v>
      </c>
      <c r="E63" s="68" t="s">
        <v>130</v>
      </c>
      <c r="F63" s="68">
        <v>2</v>
      </c>
      <c r="G63" s="172"/>
      <c r="H63" s="69">
        <f t="shared" si="2"/>
        <v>0</v>
      </c>
    </row>
    <row r="64" spans="1:8" s="87" customFormat="1" ht="25.5">
      <c r="A64" s="84" t="s">
        <v>262</v>
      </c>
      <c r="B64" s="85"/>
      <c r="C64" s="86" t="s">
        <v>145</v>
      </c>
      <c r="D64" s="67" t="s">
        <v>263</v>
      </c>
      <c r="E64" s="68" t="s">
        <v>130</v>
      </c>
      <c r="F64" s="68">
        <v>1</v>
      </c>
      <c r="G64" s="172"/>
      <c r="H64" s="69">
        <f t="shared" si="2"/>
        <v>0</v>
      </c>
    </row>
    <row r="65" spans="1:8" s="87" customFormat="1" ht="25.5">
      <c r="A65" s="84" t="s">
        <v>264</v>
      </c>
      <c r="B65" s="85"/>
      <c r="C65" s="86" t="s">
        <v>145</v>
      </c>
      <c r="D65" s="67" t="s">
        <v>265</v>
      </c>
      <c r="E65" s="68" t="s">
        <v>80</v>
      </c>
      <c r="F65" s="68">
        <v>12</v>
      </c>
      <c r="G65" s="172"/>
      <c r="H65" s="69">
        <f t="shared" si="2"/>
        <v>0</v>
      </c>
    </row>
    <row r="66" spans="1:8" s="87" customFormat="1" ht="25.5">
      <c r="A66" s="84" t="s">
        <v>266</v>
      </c>
      <c r="B66" s="85"/>
      <c r="C66" s="86" t="s">
        <v>145</v>
      </c>
      <c r="D66" s="67" t="s">
        <v>146</v>
      </c>
      <c r="E66" s="68" t="s">
        <v>147</v>
      </c>
      <c r="F66" s="68">
        <v>10</v>
      </c>
      <c r="G66" s="172"/>
      <c r="H66" s="69">
        <f t="shared" si="2"/>
        <v>0</v>
      </c>
    </row>
    <row r="67" spans="1:8" s="87" customFormat="1" ht="12.75">
      <c r="A67" s="84" t="s">
        <v>267</v>
      </c>
      <c r="B67" s="85"/>
      <c r="C67" s="86" t="s">
        <v>145</v>
      </c>
      <c r="D67" s="67" t="s">
        <v>149</v>
      </c>
      <c r="E67" s="68" t="s">
        <v>147</v>
      </c>
      <c r="F67" s="68">
        <v>8</v>
      </c>
      <c r="G67" s="172"/>
      <c r="H67" s="69">
        <f t="shared" si="2"/>
        <v>0</v>
      </c>
    </row>
    <row r="68" spans="1:8" s="87" customFormat="1" ht="25.5">
      <c r="A68" s="84" t="s">
        <v>268</v>
      </c>
      <c r="B68" s="85"/>
      <c r="C68" s="86" t="s">
        <v>145</v>
      </c>
      <c r="D68" s="67" t="s">
        <v>269</v>
      </c>
      <c r="E68" s="68" t="s">
        <v>270</v>
      </c>
      <c r="F68" s="68">
        <v>0.2</v>
      </c>
      <c r="G68" s="172"/>
      <c r="H68" s="69">
        <f t="shared" si="2"/>
        <v>0</v>
      </c>
    </row>
    <row r="69" spans="1:8" s="87" customFormat="1" ht="12.75">
      <c r="A69" s="84" t="s">
        <v>271</v>
      </c>
      <c r="B69" s="85"/>
      <c r="C69" s="86" t="s">
        <v>145</v>
      </c>
      <c r="D69" s="67" t="s">
        <v>272</v>
      </c>
      <c r="E69" s="68" t="s">
        <v>270</v>
      </c>
      <c r="F69" s="68">
        <v>0.2</v>
      </c>
      <c r="G69" s="172"/>
      <c r="H69" s="69">
        <f t="shared" si="2"/>
        <v>0</v>
      </c>
    </row>
    <row r="70" spans="1:8" s="87" customFormat="1" ht="25.5">
      <c r="A70" s="84" t="s">
        <v>273</v>
      </c>
      <c r="B70" s="85"/>
      <c r="C70" s="86" t="s">
        <v>145</v>
      </c>
      <c r="D70" s="67" t="s">
        <v>274</v>
      </c>
      <c r="E70" s="68" t="s">
        <v>275</v>
      </c>
      <c r="F70" s="68">
        <v>0.2</v>
      </c>
      <c r="G70" s="172"/>
      <c r="H70" s="69">
        <f t="shared" si="2"/>
        <v>0</v>
      </c>
    </row>
    <row r="71" spans="1:8" s="89" customFormat="1" ht="12.75">
      <c r="A71" s="71"/>
      <c r="B71" s="65"/>
      <c r="C71" s="72"/>
      <c r="D71" s="73" t="s">
        <v>110</v>
      </c>
      <c r="E71" s="74"/>
      <c r="F71" s="75"/>
      <c r="G71" s="76"/>
      <c r="H71" s="77">
        <f>SUM(H53:H70)</f>
        <v>0</v>
      </c>
    </row>
    <row r="72" spans="1:8" s="100" customFormat="1" ht="12.75">
      <c r="A72" s="255" t="s">
        <v>21</v>
      </c>
      <c r="B72" s="256" t="s">
        <v>276</v>
      </c>
      <c r="C72" s="257"/>
      <c r="D72" s="258" t="s">
        <v>1</v>
      </c>
      <c r="E72" s="259"/>
      <c r="F72" s="260"/>
      <c r="G72" s="260"/>
      <c r="H72" s="261"/>
    </row>
    <row r="73" spans="1:8" s="100" customFormat="1" ht="38.25">
      <c r="A73" s="78" t="s">
        <v>277</v>
      </c>
      <c r="B73" s="79"/>
      <c r="C73" s="86" t="s">
        <v>95</v>
      </c>
      <c r="D73" s="67" t="s">
        <v>104</v>
      </c>
      <c r="E73" s="68" t="s">
        <v>105</v>
      </c>
      <c r="F73" s="68">
        <v>13.52</v>
      </c>
      <c r="G73" s="70"/>
      <c r="H73" s="69">
        <f aca="true" t="shared" si="3" ref="H73:H84">ROUND(F73*G73,2)</f>
        <v>0</v>
      </c>
    </row>
    <row r="74" spans="1:8" s="100" customFormat="1" ht="38.25">
      <c r="A74" s="78" t="s">
        <v>278</v>
      </c>
      <c r="B74" s="79"/>
      <c r="C74" s="86" t="s">
        <v>95</v>
      </c>
      <c r="D74" s="67" t="s">
        <v>106</v>
      </c>
      <c r="E74" s="68" t="s">
        <v>100</v>
      </c>
      <c r="F74" s="68">
        <v>20.8</v>
      </c>
      <c r="G74" s="70"/>
      <c r="H74" s="69">
        <f t="shared" si="3"/>
        <v>0</v>
      </c>
    </row>
    <row r="75" spans="1:8" s="100" customFormat="1" ht="12.75">
      <c r="A75" s="78" t="s">
        <v>279</v>
      </c>
      <c r="B75" s="79"/>
      <c r="C75" s="86" t="s">
        <v>95</v>
      </c>
      <c r="D75" s="67" t="s">
        <v>107</v>
      </c>
      <c r="E75" s="68" t="s">
        <v>105</v>
      </c>
      <c r="F75" s="68">
        <v>13.52</v>
      </c>
      <c r="G75" s="70"/>
      <c r="H75" s="69">
        <f t="shared" si="3"/>
        <v>0</v>
      </c>
    </row>
    <row r="76" spans="1:8" s="100" customFormat="1" ht="15" customHeight="1">
      <c r="A76" s="78" t="s">
        <v>280</v>
      </c>
      <c r="B76" s="79"/>
      <c r="C76" s="86" t="s">
        <v>95</v>
      </c>
      <c r="D76" s="67" t="s">
        <v>108</v>
      </c>
      <c r="E76" s="68" t="s">
        <v>105</v>
      </c>
      <c r="F76" s="68">
        <v>13.52</v>
      </c>
      <c r="G76" s="70"/>
      <c r="H76" s="69">
        <f t="shared" si="3"/>
        <v>0</v>
      </c>
    </row>
    <row r="77" spans="1:8" s="100" customFormat="1" ht="38.25">
      <c r="A77" s="78" t="s">
        <v>281</v>
      </c>
      <c r="B77" s="79"/>
      <c r="C77" s="86" t="s">
        <v>95</v>
      </c>
      <c r="D77" s="67" t="s">
        <v>109</v>
      </c>
      <c r="E77" s="68" t="s">
        <v>105</v>
      </c>
      <c r="F77" s="68">
        <v>13.52</v>
      </c>
      <c r="G77" s="70"/>
      <c r="H77" s="69">
        <f t="shared" si="3"/>
        <v>0</v>
      </c>
    </row>
    <row r="78" spans="1:8" s="100" customFormat="1" ht="12.75">
      <c r="A78" s="78" t="s">
        <v>282</v>
      </c>
      <c r="B78" s="79"/>
      <c r="C78" s="80" t="s">
        <v>283</v>
      </c>
      <c r="D78" s="67" t="s">
        <v>284</v>
      </c>
      <c r="E78" s="68" t="s">
        <v>147</v>
      </c>
      <c r="F78" s="68">
        <v>1</v>
      </c>
      <c r="G78" s="172"/>
      <c r="H78" s="69">
        <f t="shared" si="3"/>
        <v>0</v>
      </c>
    </row>
    <row r="79" spans="1:8" s="100" customFormat="1" ht="12.75">
      <c r="A79" s="78" t="s">
        <v>285</v>
      </c>
      <c r="B79" s="79"/>
      <c r="C79" s="80" t="s">
        <v>283</v>
      </c>
      <c r="D79" s="67" t="s">
        <v>286</v>
      </c>
      <c r="E79" s="68" t="s">
        <v>80</v>
      </c>
      <c r="F79" s="68">
        <v>8</v>
      </c>
      <c r="G79" s="172"/>
      <c r="H79" s="69">
        <f t="shared" si="3"/>
        <v>0</v>
      </c>
    </row>
    <row r="80" spans="1:8" s="100" customFormat="1" ht="25.5">
      <c r="A80" s="78" t="s">
        <v>287</v>
      </c>
      <c r="B80" s="79"/>
      <c r="C80" s="80" t="s">
        <v>283</v>
      </c>
      <c r="D80" s="67" t="s">
        <v>288</v>
      </c>
      <c r="E80" s="68" t="s">
        <v>80</v>
      </c>
      <c r="F80" s="68">
        <v>8</v>
      </c>
      <c r="G80" s="172"/>
      <c r="H80" s="69">
        <f t="shared" si="3"/>
        <v>0</v>
      </c>
    </row>
    <row r="81" spans="1:8" s="100" customFormat="1" ht="27" customHeight="1">
      <c r="A81" s="78" t="s">
        <v>289</v>
      </c>
      <c r="B81" s="79"/>
      <c r="C81" s="80" t="s">
        <v>283</v>
      </c>
      <c r="D81" s="67" t="s">
        <v>290</v>
      </c>
      <c r="E81" s="68" t="s">
        <v>80</v>
      </c>
      <c r="F81" s="68">
        <v>6</v>
      </c>
      <c r="G81" s="172"/>
      <c r="H81" s="69">
        <f t="shared" si="3"/>
        <v>0</v>
      </c>
    </row>
    <row r="82" spans="1:8" s="100" customFormat="1" ht="12.75">
      <c r="A82" s="78" t="s">
        <v>291</v>
      </c>
      <c r="B82" s="79"/>
      <c r="C82" s="80" t="s">
        <v>283</v>
      </c>
      <c r="D82" s="67" t="s">
        <v>292</v>
      </c>
      <c r="E82" s="68" t="s">
        <v>45</v>
      </c>
      <c r="F82" s="68">
        <v>2</v>
      </c>
      <c r="G82" s="172"/>
      <c r="H82" s="69">
        <f t="shared" si="3"/>
        <v>0</v>
      </c>
    </row>
    <row r="83" spans="1:8" s="100" customFormat="1" ht="25.5">
      <c r="A83" s="78" t="s">
        <v>293</v>
      </c>
      <c r="B83" s="79"/>
      <c r="C83" s="80" t="s">
        <v>283</v>
      </c>
      <c r="D83" s="67" t="s">
        <v>294</v>
      </c>
      <c r="E83" s="68" t="s">
        <v>80</v>
      </c>
      <c r="F83" s="68">
        <v>1.5</v>
      </c>
      <c r="G83" s="172"/>
      <c r="H83" s="69">
        <f t="shared" si="3"/>
        <v>0</v>
      </c>
    </row>
    <row r="84" spans="1:8" s="100" customFormat="1" ht="12.75" customHeight="1">
      <c r="A84" s="78" t="s">
        <v>295</v>
      </c>
      <c r="B84" s="79"/>
      <c r="C84" s="80" t="s">
        <v>283</v>
      </c>
      <c r="D84" s="67" t="s">
        <v>296</v>
      </c>
      <c r="E84" s="68" t="s">
        <v>80</v>
      </c>
      <c r="F84" s="68">
        <v>8</v>
      </c>
      <c r="G84" s="172"/>
      <c r="H84" s="69">
        <f t="shared" si="3"/>
        <v>0</v>
      </c>
    </row>
    <row r="85" spans="1:8" ht="12.75">
      <c r="A85" s="71"/>
      <c r="B85" s="65"/>
      <c r="C85" s="72"/>
      <c r="D85" s="73" t="s">
        <v>110</v>
      </c>
      <c r="E85" s="74"/>
      <c r="F85" s="75"/>
      <c r="G85" s="76"/>
      <c r="H85" s="77">
        <f>SUM(H73:H84)</f>
        <v>0</v>
      </c>
    </row>
    <row r="86" spans="1:15" ht="36" customHeight="1" thickBot="1">
      <c r="A86" s="82"/>
      <c r="D86" s="173"/>
      <c r="E86" s="174"/>
      <c r="F86" s="175"/>
      <c r="G86" s="176"/>
      <c r="H86" s="177"/>
      <c r="I86" s="89"/>
      <c r="J86" s="89"/>
      <c r="K86" s="89"/>
      <c r="M86" s="89"/>
      <c r="O86" s="89"/>
    </row>
    <row r="87" spans="1:8" ht="20.25">
      <c r="A87" s="82"/>
      <c r="D87" s="359" t="s">
        <v>88</v>
      </c>
      <c r="E87" s="359"/>
      <c r="F87" s="359"/>
      <c r="G87" s="359"/>
      <c r="H87" s="178">
        <f>SUM(H85,H71,H51,H16)</f>
        <v>0</v>
      </c>
    </row>
    <row r="88" spans="1:8" ht="12.75" customHeight="1">
      <c r="A88" s="82"/>
      <c r="D88" s="96"/>
      <c r="E88" s="93"/>
      <c r="H88" s="95"/>
    </row>
    <row r="89" spans="1:8" ht="20.25">
      <c r="A89" s="356" t="s">
        <v>150</v>
      </c>
      <c r="B89" s="356"/>
      <c r="C89" s="356"/>
      <c r="D89" s="96"/>
      <c r="E89" s="356" t="s">
        <v>151</v>
      </c>
      <c r="F89" s="356"/>
      <c r="G89" s="356"/>
      <c r="H89" s="356"/>
    </row>
    <row r="90" spans="2:8" ht="20.25">
      <c r="B90" s="98" t="s">
        <v>91</v>
      </c>
      <c r="D90" s="96"/>
      <c r="E90" s="357" t="s">
        <v>92</v>
      </c>
      <c r="F90" s="357"/>
      <c r="G90" s="357"/>
      <c r="H90" s="357"/>
    </row>
    <row r="91" spans="1:8" ht="20.25">
      <c r="A91" s="82"/>
      <c r="D91" s="96"/>
      <c r="E91" s="93"/>
      <c r="H91" s="95"/>
    </row>
    <row r="107" spans="13:15" ht="12.75">
      <c r="M107" s="89"/>
      <c r="N107" s="89"/>
      <c r="O107" s="89"/>
    </row>
    <row r="109" spans="13:15" ht="12.75">
      <c r="M109" s="83"/>
      <c r="N109" s="83"/>
      <c r="O109" s="83"/>
    </row>
    <row r="110" spans="13:15" ht="12.75">
      <c r="M110" s="83"/>
      <c r="N110" s="83"/>
      <c r="O110" s="83"/>
    </row>
    <row r="111" spans="13:15" ht="12.75">
      <c r="M111" s="83"/>
      <c r="N111" s="83"/>
      <c r="O111" s="83"/>
    </row>
    <row r="112" spans="13:15" ht="12.75">
      <c r="M112" s="83"/>
      <c r="N112" s="83"/>
      <c r="O112" s="83"/>
    </row>
    <row r="113" spans="13:15" ht="12.75">
      <c r="M113" s="83"/>
      <c r="N113" s="83"/>
      <c r="O113" s="83"/>
    </row>
    <row r="114" spans="13:15" ht="12.75">
      <c r="M114" s="83"/>
      <c r="N114" s="83"/>
      <c r="O114" s="83"/>
    </row>
    <row r="115" spans="13:15" ht="12.75">
      <c r="M115" s="83"/>
      <c r="N115" s="83"/>
      <c r="O115" s="83"/>
    </row>
    <row r="116" spans="13:15" ht="12.75">
      <c r="M116" s="89"/>
      <c r="N116" s="89"/>
      <c r="O116" s="89"/>
    </row>
    <row r="117" spans="13:15" ht="15.75">
      <c r="M117" s="99"/>
      <c r="N117" s="99"/>
      <c r="O117" s="99"/>
    </row>
    <row r="118" spans="13:15" ht="15.75">
      <c r="M118" s="99"/>
      <c r="N118" s="99"/>
      <c r="O118" s="99"/>
    </row>
    <row r="119" spans="13:15" ht="15.75">
      <c r="M119" s="99"/>
      <c r="N119" s="99"/>
      <c r="O119" s="99"/>
    </row>
    <row r="120" spans="13:15" ht="15.75">
      <c r="M120" s="99"/>
      <c r="N120" s="99"/>
      <c r="O120" s="99"/>
    </row>
    <row r="121" spans="13:15" ht="15.75">
      <c r="M121" s="99"/>
      <c r="N121" s="99"/>
      <c r="O121" s="99"/>
    </row>
    <row r="122" spans="13:15" ht="12.75">
      <c r="M122" s="89"/>
      <c r="N122" s="89"/>
      <c r="O122" s="89"/>
    </row>
    <row r="123" spans="13:15" ht="12.75">
      <c r="M123" s="89"/>
      <c r="N123" s="89"/>
      <c r="O123" s="89"/>
    </row>
    <row r="124" spans="13:15" ht="12.75">
      <c r="M124" s="89"/>
      <c r="N124" s="89"/>
      <c r="O124" s="89"/>
    </row>
    <row r="125" spans="13:15" ht="12.75">
      <c r="M125" s="89"/>
      <c r="N125" s="89"/>
      <c r="O125" s="89"/>
    </row>
    <row r="126" spans="13:15" ht="12.75">
      <c r="M126" s="89"/>
      <c r="N126" s="89"/>
      <c r="O126" s="89"/>
    </row>
    <row r="127" spans="13:15" ht="12.75">
      <c r="M127" s="100"/>
      <c r="N127" s="100"/>
      <c r="O127" s="100"/>
    </row>
    <row r="128" spans="13:15" ht="12.75">
      <c r="M128" s="89"/>
      <c r="N128" s="89"/>
      <c r="O128" s="89"/>
    </row>
    <row r="129" spans="13:15" ht="12.75">
      <c r="M129" s="89"/>
      <c r="N129" s="89"/>
      <c r="O129" s="89"/>
    </row>
    <row r="130" spans="13:15" ht="12.75">
      <c r="M130" s="89"/>
      <c r="N130" s="89"/>
      <c r="O130" s="89"/>
    </row>
    <row r="131" spans="13:15" ht="12.75">
      <c r="M131" s="89"/>
      <c r="N131" s="89"/>
      <c r="O131" s="89"/>
    </row>
    <row r="132" spans="13:15" ht="12.75">
      <c r="M132" s="89"/>
      <c r="N132" s="89"/>
      <c r="O132" s="89"/>
    </row>
    <row r="134" spans="13:15" ht="12.75">
      <c r="M134" s="89"/>
      <c r="N134" s="89"/>
      <c r="O134" s="89"/>
    </row>
    <row r="135" spans="13:15" ht="12.75">
      <c r="M135" s="89"/>
      <c r="N135" s="89"/>
      <c r="O135" s="89"/>
    </row>
    <row r="136" spans="13:15" ht="12.75">
      <c r="M136" s="89"/>
      <c r="N136" s="89"/>
      <c r="O136" s="89"/>
    </row>
    <row r="137" spans="13:15" ht="12.75">
      <c r="M137" s="89"/>
      <c r="N137" s="89"/>
      <c r="O137" s="89"/>
    </row>
    <row r="138" spans="13:15" ht="12.75">
      <c r="M138" s="89"/>
      <c r="N138" s="89"/>
      <c r="O138" s="89"/>
    </row>
    <row r="139" spans="13:15" ht="12.75">
      <c r="M139" s="89"/>
      <c r="N139" s="89"/>
      <c r="O139" s="89"/>
    </row>
    <row r="140" spans="13:15" ht="12.75">
      <c r="M140" s="89"/>
      <c r="N140" s="89"/>
      <c r="O140" s="89"/>
    </row>
    <row r="141" spans="13:15" ht="12.75">
      <c r="M141" s="89"/>
      <c r="N141" s="89"/>
      <c r="O141" s="89"/>
    </row>
    <row r="142" spans="13:15" ht="12.75">
      <c r="M142" s="89"/>
      <c r="N142" s="89"/>
      <c r="O142" s="89"/>
    </row>
    <row r="143" spans="13:15" ht="12.75">
      <c r="M143" s="89"/>
      <c r="N143" s="89"/>
      <c r="O143" s="89"/>
    </row>
    <row r="144" spans="13:15" ht="12.75">
      <c r="M144" s="89"/>
      <c r="N144" s="89"/>
      <c r="O144" s="89"/>
    </row>
    <row r="145" spans="13:15" ht="12.75">
      <c r="M145" s="89"/>
      <c r="N145" s="89"/>
      <c r="O145" s="89"/>
    </row>
    <row r="146" spans="13:15" ht="12.75">
      <c r="M146" s="89"/>
      <c r="N146" s="89"/>
      <c r="O146" s="89"/>
    </row>
    <row r="147" spans="13:15" ht="12.75">
      <c r="M147" s="89"/>
      <c r="N147" s="89"/>
      <c r="O147" s="89"/>
    </row>
    <row r="148" spans="13:15" ht="12.75">
      <c r="M148" s="89"/>
      <c r="N148" s="89"/>
      <c r="O148" s="89"/>
    </row>
    <row r="165" spans="13:15" ht="12.75">
      <c r="M165" s="89"/>
      <c r="N165" s="89"/>
      <c r="O165" s="89"/>
    </row>
    <row r="167" spans="13:15" ht="12.75">
      <c r="M167" s="101"/>
      <c r="N167" s="101"/>
      <c r="O167" s="101"/>
    </row>
    <row r="168" spans="13:15" ht="12.75">
      <c r="M168" s="101"/>
      <c r="N168" s="101"/>
      <c r="O168" s="101"/>
    </row>
    <row r="169" spans="13:15" ht="12.75">
      <c r="M169" s="101"/>
      <c r="N169" s="101"/>
      <c r="O169" s="101"/>
    </row>
    <row r="170" spans="13:15" ht="12.75">
      <c r="M170" s="101"/>
      <c r="N170" s="101"/>
      <c r="O170" s="101"/>
    </row>
    <row r="172" spans="13:15" ht="12.75">
      <c r="M172" s="101"/>
      <c r="N172" s="101"/>
      <c r="O172" s="101"/>
    </row>
    <row r="173" spans="13:15" ht="12.75">
      <c r="M173" s="101"/>
      <c r="N173" s="101"/>
      <c r="O173" s="101"/>
    </row>
    <row r="174" spans="13:15" ht="12.75">
      <c r="M174" s="101"/>
      <c r="N174" s="101"/>
      <c r="O174" s="101"/>
    </row>
    <row r="175" spans="13:15" ht="12.75">
      <c r="M175" s="101"/>
      <c r="N175" s="101"/>
      <c r="O175" s="101"/>
    </row>
    <row r="176" spans="13:15" ht="12.75">
      <c r="M176" s="101"/>
      <c r="N176" s="101"/>
      <c r="O176" s="101"/>
    </row>
    <row r="177" spans="13:15" ht="12.75">
      <c r="M177" s="101"/>
      <c r="N177" s="101"/>
      <c r="O177" s="101"/>
    </row>
    <row r="178" spans="13:15" ht="12.75">
      <c r="M178" s="101"/>
      <c r="N178" s="101"/>
      <c r="O178" s="101"/>
    </row>
    <row r="179" spans="13:15" ht="12.75">
      <c r="M179" s="101"/>
      <c r="N179" s="101"/>
      <c r="O179" s="101"/>
    </row>
    <row r="180" spans="13:15" ht="12.75">
      <c r="M180" s="101"/>
      <c r="N180" s="101"/>
      <c r="O180" s="101"/>
    </row>
    <row r="181" spans="13:15" ht="12.75">
      <c r="M181" s="101"/>
      <c r="N181" s="101"/>
      <c r="O181" s="101"/>
    </row>
    <row r="182" spans="13:15" ht="12.75">
      <c r="M182" s="101"/>
      <c r="N182" s="101"/>
      <c r="O182" s="101"/>
    </row>
    <row r="183" spans="9:15" ht="12.75">
      <c r="I183" s="101"/>
      <c r="J183" s="101"/>
      <c r="K183" s="101"/>
      <c r="L183" s="101"/>
      <c r="M183" s="101"/>
      <c r="N183" s="101"/>
      <c r="O183" s="101"/>
    </row>
  </sheetData>
  <sheetProtection/>
  <mergeCells count="15">
    <mergeCell ref="A1:H1"/>
    <mergeCell ref="A2:H2"/>
    <mergeCell ref="A3:H3"/>
    <mergeCell ref="A4:H4"/>
    <mergeCell ref="A6:A7"/>
    <mergeCell ref="B6:B7"/>
    <mergeCell ref="C6:C7"/>
    <mergeCell ref="D6:D7"/>
    <mergeCell ref="E6:F6"/>
    <mergeCell ref="G6:G7"/>
    <mergeCell ref="A89:C89"/>
    <mergeCell ref="E89:H89"/>
    <mergeCell ref="E90:H90"/>
    <mergeCell ref="H6:H7"/>
    <mergeCell ref="D87:G87"/>
  </mergeCells>
  <printOptions horizontalCentered="1"/>
  <pageMargins left="0.7874015748031497" right="0.15748031496062992" top="0.5905511811023623" bottom="0.5905511811023623" header="0.5118110236220472" footer="0.3937007874015748"/>
  <pageSetup firstPageNumber="1" useFirstPageNumber="1" fitToHeight="6" horizontalDpi="600" verticalDpi="600" orientation="portrait" paperSize="9" scale="50" r:id="rId2"/>
  <headerFooter alignWithMargins="0">
    <oddFooter>&amp;C&amp;"Arial,Normalny"&amp;9&amp;P</oddFooter>
  </headerFooter>
  <rowBreaks count="1" manualBreakCount="1">
    <brk id="5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showZeros="0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5.140625" style="97" customWidth="1"/>
    <col min="2" max="2" width="7.8515625" style="90" customWidth="1"/>
    <col min="3" max="3" width="8.7109375" style="91" customWidth="1"/>
    <col min="4" max="4" width="49.421875" style="122" customWidth="1"/>
    <col min="5" max="5" width="10.57421875" style="59" bestFit="1" customWidth="1"/>
    <col min="6" max="6" width="7.8515625" style="116" customWidth="1"/>
    <col min="7" max="7" width="8.57421875" style="103" customWidth="1"/>
    <col min="8" max="8" width="14.28125" style="103" customWidth="1"/>
    <col min="9" max="12" width="9.140625" style="50" customWidth="1"/>
    <col min="13" max="13" width="30.28125" style="50" customWidth="1"/>
    <col min="14" max="14" width="9.140625" style="50" customWidth="1"/>
    <col min="15" max="15" width="23.00390625" style="50" customWidth="1"/>
    <col min="16" max="16384" width="9.140625" style="50" customWidth="1"/>
  </cols>
  <sheetData>
    <row r="1" spans="1:8" ht="18">
      <c r="A1" s="374" t="s">
        <v>378</v>
      </c>
      <c r="B1" s="375"/>
      <c r="C1" s="375"/>
      <c r="D1" s="375"/>
      <c r="E1" s="375"/>
      <c r="F1" s="375"/>
      <c r="G1" s="375"/>
      <c r="H1" s="376"/>
    </row>
    <row r="2" spans="1:8" ht="37.5" customHeight="1">
      <c r="A2" s="377" t="s">
        <v>349</v>
      </c>
      <c r="B2" s="378"/>
      <c r="C2" s="378"/>
      <c r="D2" s="378"/>
      <c r="E2" s="378"/>
      <c r="F2" s="378"/>
      <c r="G2" s="378"/>
      <c r="H2" s="379"/>
    </row>
    <row r="3" spans="1:8" ht="18">
      <c r="A3" s="380" t="s">
        <v>152</v>
      </c>
      <c r="B3" s="381"/>
      <c r="C3" s="381"/>
      <c r="D3" s="381"/>
      <c r="E3" s="381"/>
      <c r="F3" s="381"/>
      <c r="G3" s="381"/>
      <c r="H3" s="382"/>
    </row>
    <row r="4" spans="1:8" s="59" customFormat="1" ht="12.75">
      <c r="A4" s="363" t="s">
        <v>0</v>
      </c>
      <c r="B4" s="364" t="s">
        <v>11</v>
      </c>
      <c r="C4" s="365" t="s">
        <v>12</v>
      </c>
      <c r="D4" s="383" t="s">
        <v>13</v>
      </c>
      <c r="E4" s="354" t="s">
        <v>14</v>
      </c>
      <c r="F4" s="354"/>
      <c r="G4" s="366" t="s">
        <v>15</v>
      </c>
      <c r="H4" s="358" t="s">
        <v>16</v>
      </c>
    </row>
    <row r="5" spans="1:8" s="59" customFormat="1" ht="12.75">
      <c r="A5" s="363"/>
      <c r="B5" s="364"/>
      <c r="C5" s="365"/>
      <c r="D5" s="383"/>
      <c r="E5" s="58" t="s">
        <v>17</v>
      </c>
      <c r="F5" s="58" t="s">
        <v>18</v>
      </c>
      <c r="G5" s="366"/>
      <c r="H5" s="358"/>
    </row>
    <row r="6" spans="1:8" ht="12.75">
      <c r="A6" s="60">
        <v>1</v>
      </c>
      <c r="B6" s="61">
        <v>2</v>
      </c>
      <c r="C6" s="62">
        <v>3</v>
      </c>
      <c r="D6" s="104" t="s">
        <v>19</v>
      </c>
      <c r="E6" s="62">
        <v>5</v>
      </c>
      <c r="F6" s="62">
        <v>6</v>
      </c>
      <c r="G6" s="62">
        <v>7</v>
      </c>
      <c r="H6" s="105">
        <v>8</v>
      </c>
    </row>
    <row r="7" spans="1:8" ht="16.5">
      <c r="A7" s="371" t="s">
        <v>153</v>
      </c>
      <c r="B7" s="372"/>
      <c r="C7" s="372"/>
      <c r="D7" s="372"/>
      <c r="E7" s="372"/>
      <c r="F7" s="372"/>
      <c r="G7" s="372"/>
      <c r="H7" s="373"/>
    </row>
    <row r="8" spans="1:8" ht="12.75">
      <c r="A8" s="283" t="s">
        <v>21</v>
      </c>
      <c r="B8" s="280" t="s">
        <v>154</v>
      </c>
      <c r="C8" s="281" t="s">
        <v>155</v>
      </c>
      <c r="D8" s="284" t="s">
        <v>153</v>
      </c>
      <c r="E8" s="288"/>
      <c r="F8" s="289"/>
      <c r="G8" s="290"/>
      <c r="H8" s="297"/>
    </row>
    <row r="9" spans="1:8" ht="25.5">
      <c r="A9" s="64">
        <v>1</v>
      </c>
      <c r="B9" s="65"/>
      <c r="C9" s="66"/>
      <c r="D9" s="106" t="s">
        <v>350</v>
      </c>
      <c r="E9" s="107" t="s">
        <v>105</v>
      </c>
      <c r="F9" s="108">
        <v>129</v>
      </c>
      <c r="G9" s="109"/>
      <c r="H9" s="208">
        <f>ROUND(F9*G9,2)</f>
        <v>0</v>
      </c>
    </row>
    <row r="10" spans="1:8" ht="25.5">
      <c r="A10" s="64">
        <v>2</v>
      </c>
      <c r="B10" s="65"/>
      <c r="C10" s="66"/>
      <c r="D10" s="106" t="s">
        <v>351</v>
      </c>
      <c r="E10" s="107" t="s">
        <v>105</v>
      </c>
      <c r="F10" s="108">
        <v>98.8</v>
      </c>
      <c r="G10" s="109"/>
      <c r="H10" s="208">
        <f aca="true" t="shared" si="0" ref="H10:H30">ROUND(F10*G10,2)</f>
        <v>0</v>
      </c>
    </row>
    <row r="11" spans="1:8" ht="25.5">
      <c r="A11" s="64">
        <v>3</v>
      </c>
      <c r="B11" s="65"/>
      <c r="C11" s="66"/>
      <c r="D11" s="106" t="s">
        <v>352</v>
      </c>
      <c r="E11" s="107" t="s">
        <v>80</v>
      </c>
      <c r="F11" s="107">
        <v>750</v>
      </c>
      <c r="G11" s="109"/>
      <c r="H11" s="208">
        <f t="shared" si="0"/>
        <v>0</v>
      </c>
    </row>
    <row r="12" spans="1:8" ht="12.75">
      <c r="A12" s="64">
        <v>4</v>
      </c>
      <c r="B12" s="65"/>
      <c r="C12" s="66"/>
      <c r="D12" s="106" t="s">
        <v>156</v>
      </c>
      <c r="E12" s="107" t="s">
        <v>80</v>
      </c>
      <c r="F12" s="107">
        <v>150</v>
      </c>
      <c r="G12" s="109"/>
      <c r="H12" s="208">
        <f t="shared" si="0"/>
        <v>0</v>
      </c>
    </row>
    <row r="13" spans="1:8" ht="25.5">
      <c r="A13" s="64">
        <v>5</v>
      </c>
      <c r="B13" s="65"/>
      <c r="C13" s="66"/>
      <c r="D13" s="106" t="s">
        <v>353</v>
      </c>
      <c r="E13" s="107" t="s">
        <v>80</v>
      </c>
      <c r="F13" s="107">
        <v>274</v>
      </c>
      <c r="G13" s="109"/>
      <c r="H13" s="208">
        <f t="shared" si="0"/>
        <v>0</v>
      </c>
    </row>
    <row r="14" spans="1:8" ht="30" customHeight="1">
      <c r="A14" s="64">
        <v>6</v>
      </c>
      <c r="B14" s="65"/>
      <c r="C14" s="66"/>
      <c r="D14" s="106" t="s">
        <v>354</v>
      </c>
      <c r="E14" s="107" t="s">
        <v>80</v>
      </c>
      <c r="F14" s="107">
        <v>201</v>
      </c>
      <c r="G14" s="109"/>
      <c r="H14" s="208">
        <f t="shared" si="0"/>
        <v>0</v>
      </c>
    </row>
    <row r="15" spans="1:8" ht="12.75">
      <c r="A15" s="110">
        <v>7</v>
      </c>
      <c r="B15" s="88"/>
      <c r="C15" s="111"/>
      <c r="D15" s="106" t="s">
        <v>355</v>
      </c>
      <c r="E15" s="107" t="s">
        <v>130</v>
      </c>
      <c r="F15" s="107">
        <v>34</v>
      </c>
      <c r="G15" s="109"/>
      <c r="H15" s="208">
        <f t="shared" si="0"/>
        <v>0</v>
      </c>
    </row>
    <row r="16" spans="1:8" ht="25.5">
      <c r="A16" s="112">
        <v>8</v>
      </c>
      <c r="B16" s="65"/>
      <c r="C16" s="66"/>
      <c r="D16" s="106" t="s">
        <v>157</v>
      </c>
      <c r="E16" s="107" t="s">
        <v>158</v>
      </c>
      <c r="F16" s="107">
        <v>15</v>
      </c>
      <c r="G16" s="109"/>
      <c r="H16" s="208">
        <f t="shared" si="0"/>
        <v>0</v>
      </c>
    </row>
    <row r="17" spans="1:8" ht="25.5">
      <c r="A17" s="112">
        <v>9</v>
      </c>
      <c r="B17" s="65"/>
      <c r="C17" s="66"/>
      <c r="D17" s="106" t="s">
        <v>159</v>
      </c>
      <c r="E17" s="107" t="s">
        <v>130</v>
      </c>
      <c r="F17" s="107">
        <v>15</v>
      </c>
      <c r="G17" s="109"/>
      <c r="H17" s="208">
        <f t="shared" si="0"/>
        <v>0</v>
      </c>
    </row>
    <row r="18" spans="1:8" ht="25.5">
      <c r="A18" s="78">
        <v>10</v>
      </c>
      <c r="B18" s="79"/>
      <c r="C18" s="113"/>
      <c r="D18" s="106" t="s">
        <v>160</v>
      </c>
      <c r="E18" s="107" t="s">
        <v>158</v>
      </c>
      <c r="F18" s="107">
        <v>24</v>
      </c>
      <c r="G18" s="109"/>
      <c r="H18" s="208">
        <f t="shared" si="0"/>
        <v>0</v>
      </c>
    </row>
    <row r="19" spans="1:8" ht="25.5">
      <c r="A19" s="78">
        <v>11</v>
      </c>
      <c r="B19" s="79"/>
      <c r="C19" s="113"/>
      <c r="D19" s="106" t="s">
        <v>161</v>
      </c>
      <c r="E19" s="107" t="s">
        <v>130</v>
      </c>
      <c r="F19" s="107">
        <v>6</v>
      </c>
      <c r="G19" s="109"/>
      <c r="H19" s="208">
        <f t="shared" si="0"/>
        <v>0</v>
      </c>
    </row>
    <row r="20" spans="1:8" ht="25.5">
      <c r="A20" s="78">
        <v>12</v>
      </c>
      <c r="B20" s="79"/>
      <c r="C20" s="113"/>
      <c r="D20" s="106" t="s">
        <v>162</v>
      </c>
      <c r="E20" s="107" t="s">
        <v>130</v>
      </c>
      <c r="F20" s="107">
        <v>9</v>
      </c>
      <c r="G20" s="109"/>
      <c r="H20" s="208">
        <f t="shared" si="0"/>
        <v>0</v>
      </c>
    </row>
    <row r="21" spans="1:8" ht="25.5">
      <c r="A21" s="78">
        <v>13</v>
      </c>
      <c r="B21" s="79"/>
      <c r="C21" s="113"/>
      <c r="D21" s="106" t="s">
        <v>163</v>
      </c>
      <c r="E21" s="107" t="s">
        <v>130</v>
      </c>
      <c r="F21" s="107">
        <v>24</v>
      </c>
      <c r="G21" s="109"/>
      <c r="H21" s="208">
        <f t="shared" si="0"/>
        <v>0</v>
      </c>
    </row>
    <row r="22" spans="1:8" ht="12.75">
      <c r="A22" s="78">
        <v>14</v>
      </c>
      <c r="B22" s="79"/>
      <c r="C22" s="113"/>
      <c r="D22" s="106" t="s">
        <v>356</v>
      </c>
      <c r="E22" s="107" t="s">
        <v>130</v>
      </c>
      <c r="F22" s="107">
        <v>1</v>
      </c>
      <c r="G22" s="109"/>
      <c r="H22" s="208">
        <f t="shared" si="0"/>
        <v>0</v>
      </c>
    </row>
    <row r="23" spans="1:8" ht="25.5">
      <c r="A23" s="78">
        <v>15</v>
      </c>
      <c r="B23" s="79"/>
      <c r="C23" s="113"/>
      <c r="D23" s="106" t="s">
        <v>357</v>
      </c>
      <c r="E23" s="107" t="s">
        <v>80</v>
      </c>
      <c r="F23" s="107">
        <v>36</v>
      </c>
      <c r="G23" s="109"/>
      <c r="H23" s="208">
        <f t="shared" si="0"/>
        <v>0</v>
      </c>
    </row>
    <row r="24" spans="1:8" ht="25.5">
      <c r="A24" s="78">
        <v>16</v>
      </c>
      <c r="B24" s="79"/>
      <c r="C24" s="113"/>
      <c r="D24" s="106" t="s">
        <v>358</v>
      </c>
      <c r="E24" s="107" t="s">
        <v>80</v>
      </c>
      <c r="F24" s="107">
        <v>36</v>
      </c>
      <c r="G24" s="109"/>
      <c r="H24" s="208">
        <f t="shared" si="0"/>
        <v>0</v>
      </c>
    </row>
    <row r="25" spans="1:8" ht="12.75">
      <c r="A25" s="78">
        <v>17</v>
      </c>
      <c r="B25" s="79"/>
      <c r="C25" s="113"/>
      <c r="D25" s="106" t="s">
        <v>359</v>
      </c>
      <c r="E25" s="107" t="s">
        <v>130</v>
      </c>
      <c r="F25" s="107">
        <v>1</v>
      </c>
      <c r="G25" s="109"/>
      <c r="H25" s="208">
        <f t="shared" si="0"/>
        <v>0</v>
      </c>
    </row>
    <row r="26" spans="1:8" ht="12.75">
      <c r="A26" s="78">
        <v>18</v>
      </c>
      <c r="B26" s="79"/>
      <c r="C26" s="113"/>
      <c r="D26" s="106" t="s">
        <v>360</v>
      </c>
      <c r="E26" s="107" t="s">
        <v>80</v>
      </c>
      <c r="F26" s="107">
        <v>7</v>
      </c>
      <c r="G26" s="109"/>
      <c r="H26" s="208">
        <f t="shared" si="0"/>
        <v>0</v>
      </c>
    </row>
    <row r="27" spans="1:8" ht="12.75">
      <c r="A27" s="78">
        <v>19</v>
      </c>
      <c r="B27" s="79"/>
      <c r="C27" s="113"/>
      <c r="D27" s="106" t="s">
        <v>361</v>
      </c>
      <c r="E27" s="107" t="s">
        <v>130</v>
      </c>
      <c r="F27" s="107">
        <v>4</v>
      </c>
      <c r="G27" s="109"/>
      <c r="H27" s="208">
        <f t="shared" si="0"/>
        <v>0</v>
      </c>
    </row>
    <row r="28" spans="1:8" ht="12.75">
      <c r="A28" s="78">
        <v>20</v>
      </c>
      <c r="B28" s="79"/>
      <c r="C28" s="113"/>
      <c r="D28" s="106" t="s">
        <v>164</v>
      </c>
      <c r="E28" s="107" t="s">
        <v>165</v>
      </c>
      <c r="F28" s="107">
        <v>17</v>
      </c>
      <c r="G28" s="109"/>
      <c r="H28" s="208">
        <f t="shared" si="0"/>
        <v>0</v>
      </c>
    </row>
    <row r="29" spans="1:8" ht="25.5">
      <c r="A29" s="78">
        <v>21</v>
      </c>
      <c r="B29" s="79"/>
      <c r="C29" s="113"/>
      <c r="D29" s="106" t="s">
        <v>166</v>
      </c>
      <c r="E29" s="107" t="s">
        <v>130</v>
      </c>
      <c r="F29" s="107">
        <v>4</v>
      </c>
      <c r="G29" s="109"/>
      <c r="H29" s="208">
        <f t="shared" si="0"/>
        <v>0</v>
      </c>
    </row>
    <row r="30" spans="1:8" ht="13.5" thickBot="1">
      <c r="A30" s="78">
        <v>22</v>
      </c>
      <c r="B30" s="79"/>
      <c r="C30" s="113"/>
      <c r="D30" s="106" t="s">
        <v>167</v>
      </c>
      <c r="E30" s="107" t="s">
        <v>168</v>
      </c>
      <c r="F30" s="107">
        <v>1</v>
      </c>
      <c r="G30" s="109"/>
      <c r="H30" s="208">
        <f t="shared" si="0"/>
        <v>0</v>
      </c>
    </row>
    <row r="31" spans="1:21" ht="36" customHeight="1">
      <c r="A31" s="182"/>
      <c r="D31" s="359" t="s">
        <v>88</v>
      </c>
      <c r="E31" s="359"/>
      <c r="F31" s="359"/>
      <c r="G31" s="359"/>
      <c r="H31" s="185">
        <f>SUM(H9:H30)</f>
        <v>0</v>
      </c>
      <c r="M31" s="89"/>
      <c r="N31" s="89"/>
      <c r="O31" s="89"/>
      <c r="P31" s="89"/>
      <c r="Q31" s="89"/>
      <c r="S31" s="89"/>
      <c r="U31" s="89"/>
    </row>
    <row r="32" spans="1:8" ht="26.25" customHeight="1">
      <c r="A32" s="182"/>
      <c r="D32" s="96"/>
      <c r="E32" s="93"/>
      <c r="H32" s="117"/>
    </row>
    <row r="33" spans="1:8" ht="20.25">
      <c r="A33" s="367" t="s">
        <v>150</v>
      </c>
      <c r="B33" s="356"/>
      <c r="C33" s="356"/>
      <c r="D33" s="96"/>
      <c r="E33" s="356" t="s">
        <v>151</v>
      </c>
      <c r="F33" s="356"/>
      <c r="G33" s="356"/>
      <c r="H33" s="368"/>
    </row>
    <row r="34" spans="1:8" ht="21" thickBot="1">
      <c r="A34" s="118"/>
      <c r="B34" s="119" t="s">
        <v>91</v>
      </c>
      <c r="C34" s="120"/>
      <c r="D34" s="121"/>
      <c r="E34" s="369" t="s">
        <v>92</v>
      </c>
      <c r="F34" s="369"/>
      <c r="G34" s="369"/>
      <c r="H34" s="370"/>
    </row>
    <row r="51" spans="13:21" ht="12.75">
      <c r="M51" s="89"/>
      <c r="S51" s="89"/>
      <c r="T51" s="89"/>
      <c r="U51" s="89"/>
    </row>
    <row r="53" spans="13:21" ht="12.75">
      <c r="M53" s="83"/>
      <c r="S53" s="83"/>
      <c r="T53" s="83"/>
      <c r="U53" s="83"/>
    </row>
    <row r="54" spans="13:21" ht="12.75">
      <c r="M54" s="83"/>
      <c r="S54" s="83"/>
      <c r="T54" s="83"/>
      <c r="U54" s="83"/>
    </row>
    <row r="55" spans="13:21" ht="12.75">
      <c r="M55" s="83"/>
      <c r="S55" s="83"/>
      <c r="T55" s="83"/>
      <c r="U55" s="83"/>
    </row>
    <row r="56" spans="13:21" ht="12.75">
      <c r="M56" s="83"/>
      <c r="S56" s="83"/>
      <c r="T56" s="83"/>
      <c r="U56" s="83"/>
    </row>
    <row r="57" spans="13:21" ht="12.75">
      <c r="M57" s="83"/>
      <c r="S57" s="83"/>
      <c r="T57" s="83"/>
      <c r="U57" s="83"/>
    </row>
    <row r="58" spans="13:21" ht="12.75">
      <c r="M58" s="83"/>
      <c r="S58" s="83"/>
      <c r="T58" s="83"/>
      <c r="U58" s="83"/>
    </row>
    <row r="59" spans="13:21" ht="12.75">
      <c r="M59" s="83"/>
      <c r="S59" s="83"/>
      <c r="T59" s="83"/>
      <c r="U59" s="83"/>
    </row>
    <row r="60" spans="13:21" ht="12.75">
      <c r="M60" s="89"/>
      <c r="S60" s="89"/>
      <c r="T60" s="89"/>
      <c r="U60" s="89"/>
    </row>
    <row r="61" spans="13:21" ht="15.75">
      <c r="M61" s="99"/>
      <c r="S61" s="99"/>
      <c r="T61" s="99"/>
      <c r="U61" s="99"/>
    </row>
    <row r="62" spans="13:21" ht="15.75">
      <c r="M62" s="99"/>
      <c r="S62" s="99"/>
      <c r="T62" s="99"/>
      <c r="U62" s="99"/>
    </row>
    <row r="63" spans="13:21" ht="15.75">
      <c r="M63" s="99"/>
      <c r="S63" s="99"/>
      <c r="T63" s="99"/>
      <c r="U63" s="99"/>
    </row>
    <row r="64" spans="13:21" ht="15.75">
      <c r="M64" s="99"/>
      <c r="S64" s="99"/>
      <c r="T64" s="99"/>
      <c r="U64" s="99"/>
    </row>
    <row r="65" spans="13:21" ht="15.75">
      <c r="M65" s="99"/>
      <c r="S65" s="99"/>
      <c r="T65" s="99"/>
      <c r="U65" s="99"/>
    </row>
    <row r="66" spans="13:21" ht="12.75">
      <c r="M66" s="89"/>
      <c r="S66" s="89"/>
      <c r="T66" s="89"/>
      <c r="U66" s="89"/>
    </row>
    <row r="67" spans="19:21" ht="12.75">
      <c r="S67" s="89"/>
      <c r="T67" s="89"/>
      <c r="U67" s="89"/>
    </row>
    <row r="68" spans="19:21" ht="12.75">
      <c r="S68" s="89"/>
      <c r="T68" s="89"/>
      <c r="U68" s="89"/>
    </row>
    <row r="69" spans="19:21" ht="12.75">
      <c r="S69" s="89"/>
      <c r="T69" s="89"/>
      <c r="U69" s="89"/>
    </row>
    <row r="70" spans="19:21" ht="12.75">
      <c r="S70" s="89"/>
      <c r="T70" s="89"/>
      <c r="U70" s="89"/>
    </row>
    <row r="71" spans="19:21" ht="12.75">
      <c r="S71" s="100"/>
      <c r="T71" s="100"/>
      <c r="U71" s="100"/>
    </row>
    <row r="72" spans="19:21" ht="12.75">
      <c r="S72" s="89"/>
      <c r="T72" s="89"/>
      <c r="U72" s="89"/>
    </row>
    <row r="73" spans="19:21" ht="12.75">
      <c r="S73" s="89"/>
      <c r="T73" s="89"/>
      <c r="U73" s="89"/>
    </row>
    <row r="74" spans="19:21" ht="12.75">
      <c r="S74" s="89"/>
      <c r="T74" s="89"/>
      <c r="U74" s="89"/>
    </row>
    <row r="75" spans="19:21" ht="12.75">
      <c r="S75" s="89"/>
      <c r="T75" s="89"/>
      <c r="U75" s="89"/>
    </row>
    <row r="76" spans="19:21" ht="12.75">
      <c r="S76" s="89"/>
      <c r="T76" s="89"/>
      <c r="U76" s="89"/>
    </row>
    <row r="78" spans="19:21" ht="12.75">
      <c r="S78" s="89"/>
      <c r="T78" s="89"/>
      <c r="U78" s="89"/>
    </row>
    <row r="79" spans="19:21" ht="12.75">
      <c r="S79" s="89"/>
      <c r="T79" s="89"/>
      <c r="U79" s="89"/>
    </row>
    <row r="80" spans="19:21" ht="12.75">
      <c r="S80" s="89"/>
      <c r="T80" s="89"/>
      <c r="U80" s="89"/>
    </row>
    <row r="81" spans="19:21" ht="12.75">
      <c r="S81" s="89"/>
      <c r="T81" s="89"/>
      <c r="U81" s="89"/>
    </row>
    <row r="82" spans="19:21" ht="12.75">
      <c r="S82" s="89"/>
      <c r="T82" s="89"/>
      <c r="U82" s="89"/>
    </row>
    <row r="83" spans="19:21" ht="12.75">
      <c r="S83" s="89"/>
      <c r="T83" s="89"/>
      <c r="U83" s="89"/>
    </row>
    <row r="84" spans="19:21" ht="12.75">
      <c r="S84" s="89"/>
      <c r="T84" s="89"/>
      <c r="U84" s="89"/>
    </row>
    <row r="85" spans="19:21" ht="12.75">
      <c r="S85" s="89"/>
      <c r="T85" s="89"/>
      <c r="U85" s="89"/>
    </row>
    <row r="86" spans="19:21" ht="12.75">
      <c r="S86" s="89"/>
      <c r="T86" s="89"/>
      <c r="U86" s="89"/>
    </row>
    <row r="87" spans="13:21" ht="12.75">
      <c r="M87" s="89"/>
      <c r="N87" s="89"/>
      <c r="S87" s="89"/>
      <c r="T87" s="89"/>
      <c r="U87" s="89"/>
    </row>
    <row r="88" spans="13:21" ht="12.75">
      <c r="M88" s="89"/>
      <c r="N88" s="89"/>
      <c r="S88" s="89"/>
      <c r="T88" s="89"/>
      <c r="U88" s="89"/>
    </row>
    <row r="89" spans="13:21" ht="12.75">
      <c r="M89" s="89"/>
      <c r="N89" s="89"/>
      <c r="S89" s="89"/>
      <c r="T89" s="89"/>
      <c r="U89" s="89"/>
    </row>
    <row r="90" spans="13:21" ht="12.75">
      <c r="M90" s="89"/>
      <c r="N90" s="89"/>
      <c r="S90" s="89"/>
      <c r="T90" s="89"/>
      <c r="U90" s="89"/>
    </row>
    <row r="91" spans="13:21" ht="12.75">
      <c r="M91" s="89"/>
      <c r="N91" s="89"/>
      <c r="S91" s="89"/>
      <c r="T91" s="89"/>
      <c r="U91" s="89"/>
    </row>
    <row r="92" spans="13:21" ht="12.75">
      <c r="M92" s="89"/>
      <c r="N92" s="89"/>
      <c r="S92" s="89"/>
      <c r="T92" s="89"/>
      <c r="U92" s="89"/>
    </row>
    <row r="109" spans="13:21" ht="12.75">
      <c r="M109" s="89"/>
      <c r="N109" s="89"/>
      <c r="S109" s="89"/>
      <c r="T109" s="89"/>
      <c r="U109" s="89"/>
    </row>
  </sheetData>
  <sheetProtection/>
  <mergeCells count="15">
    <mergeCell ref="A1:H1"/>
    <mergeCell ref="A2:H2"/>
    <mergeCell ref="A3:H3"/>
    <mergeCell ref="A4:A5"/>
    <mergeCell ref="B4:B5"/>
    <mergeCell ref="C4:C5"/>
    <mergeCell ref="D4:D5"/>
    <mergeCell ref="E4:F4"/>
    <mergeCell ref="G4:G5"/>
    <mergeCell ref="H4:H5"/>
    <mergeCell ref="A33:C33"/>
    <mergeCell ref="E33:H33"/>
    <mergeCell ref="E34:H34"/>
    <mergeCell ref="A7:H7"/>
    <mergeCell ref="D31:G31"/>
  </mergeCells>
  <printOptions horizontalCentered="1"/>
  <pageMargins left="0.7874015748031497" right="0.15748031496062992" top="0.5905511811023623" bottom="0.5905511811023623" header="0.5118110236220472" footer="0.3937007874015748"/>
  <pageSetup firstPageNumber="1" useFirstPageNumber="1" fitToHeight="6" fitToWidth="1" horizontalDpi="600" verticalDpi="600" orientation="portrait" paperSize="9" scale="84" r:id="rId2"/>
  <headerFooter alignWithMargins="0">
    <oddFooter>&amp;C&amp;"Arial,Normalny"&amp;9&amp;P</oddFooter>
  </headerFooter>
  <colBreaks count="1" manualBreakCount="1">
    <brk id="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"/>
  <sheetViews>
    <sheetView showZeros="0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5.140625" style="97" customWidth="1"/>
    <col min="2" max="2" width="7.8515625" style="90" customWidth="1"/>
    <col min="3" max="3" width="8.7109375" style="91" customWidth="1"/>
    <col min="4" max="4" width="49.421875" style="122" customWidth="1"/>
    <col min="5" max="5" width="10.57421875" style="59" bestFit="1" customWidth="1"/>
    <col min="6" max="6" width="7.8515625" style="116" customWidth="1"/>
    <col min="7" max="7" width="8.57421875" style="103" customWidth="1"/>
    <col min="8" max="8" width="14.28125" style="103" customWidth="1"/>
    <col min="9" max="12" width="9.140625" style="50" customWidth="1"/>
    <col min="13" max="13" width="30.28125" style="50" customWidth="1"/>
    <col min="14" max="14" width="9.140625" style="50" customWidth="1"/>
    <col min="15" max="15" width="23.00390625" style="50" customWidth="1"/>
    <col min="16" max="16384" width="9.140625" style="50" customWidth="1"/>
  </cols>
  <sheetData>
    <row r="1" spans="1:8" ht="18">
      <c r="A1" s="374" t="s">
        <v>380</v>
      </c>
      <c r="B1" s="375"/>
      <c r="C1" s="375"/>
      <c r="D1" s="375"/>
      <c r="E1" s="375"/>
      <c r="F1" s="375"/>
      <c r="G1" s="375"/>
      <c r="H1" s="376"/>
    </row>
    <row r="2" spans="1:8" ht="37.5" customHeight="1">
      <c r="A2" s="377" t="s">
        <v>297</v>
      </c>
      <c r="B2" s="378"/>
      <c r="C2" s="378"/>
      <c r="D2" s="378"/>
      <c r="E2" s="378"/>
      <c r="F2" s="378"/>
      <c r="G2" s="378"/>
      <c r="H2" s="379"/>
    </row>
    <row r="3" spans="1:8" ht="18">
      <c r="A3" s="380" t="s">
        <v>152</v>
      </c>
      <c r="B3" s="381"/>
      <c r="C3" s="381"/>
      <c r="D3" s="381"/>
      <c r="E3" s="381"/>
      <c r="F3" s="381"/>
      <c r="G3" s="381"/>
      <c r="H3" s="382"/>
    </row>
    <row r="4" spans="1:8" s="59" customFormat="1" ht="12.75">
      <c r="A4" s="363" t="s">
        <v>0</v>
      </c>
      <c r="B4" s="364" t="s">
        <v>11</v>
      </c>
      <c r="C4" s="365" t="s">
        <v>12</v>
      </c>
      <c r="D4" s="383" t="s">
        <v>13</v>
      </c>
      <c r="E4" s="354" t="s">
        <v>14</v>
      </c>
      <c r="F4" s="354"/>
      <c r="G4" s="366" t="s">
        <v>15</v>
      </c>
      <c r="H4" s="358" t="s">
        <v>16</v>
      </c>
    </row>
    <row r="5" spans="1:8" s="59" customFormat="1" ht="12.75">
      <c r="A5" s="363"/>
      <c r="B5" s="364"/>
      <c r="C5" s="365"/>
      <c r="D5" s="383"/>
      <c r="E5" s="58" t="s">
        <v>17</v>
      </c>
      <c r="F5" s="58" t="s">
        <v>18</v>
      </c>
      <c r="G5" s="366"/>
      <c r="H5" s="358"/>
    </row>
    <row r="6" spans="1:8" ht="12.75">
      <c r="A6" s="60">
        <v>1</v>
      </c>
      <c r="B6" s="61">
        <v>2</v>
      </c>
      <c r="C6" s="62">
        <v>3</v>
      </c>
      <c r="D6" s="104" t="s">
        <v>19</v>
      </c>
      <c r="E6" s="62">
        <v>5</v>
      </c>
      <c r="F6" s="62">
        <v>6</v>
      </c>
      <c r="G6" s="62">
        <v>7</v>
      </c>
      <c r="H6" s="105">
        <v>8</v>
      </c>
    </row>
    <row r="7" spans="1:8" ht="12.75">
      <c r="A7" s="384" t="s">
        <v>9</v>
      </c>
      <c r="B7" s="385"/>
      <c r="C7" s="385"/>
      <c r="D7" s="385"/>
      <c r="E7" s="385"/>
      <c r="F7" s="385"/>
      <c r="G7" s="385"/>
      <c r="H7" s="386"/>
    </row>
    <row r="8" spans="1:8" ht="12.75">
      <c r="A8" s="283" t="s">
        <v>21</v>
      </c>
      <c r="B8" s="280" t="s">
        <v>298</v>
      </c>
      <c r="C8" s="281" t="s">
        <v>299</v>
      </c>
      <c r="D8" s="284" t="s">
        <v>300</v>
      </c>
      <c r="E8" s="288"/>
      <c r="F8" s="289"/>
      <c r="G8" s="290"/>
      <c r="H8" s="291"/>
    </row>
    <row r="9" spans="1:8" ht="12.75">
      <c r="A9" s="64">
        <v>1</v>
      </c>
      <c r="B9" s="65"/>
      <c r="C9" s="66"/>
      <c r="D9" s="179" t="s">
        <v>301</v>
      </c>
      <c r="E9" s="107" t="s">
        <v>165</v>
      </c>
      <c r="F9" s="68">
        <v>1</v>
      </c>
      <c r="G9" s="68"/>
      <c r="H9" s="180">
        <f>ROUND(F9*G9,2)</f>
        <v>0</v>
      </c>
    </row>
    <row r="10" spans="1:8" ht="25.5">
      <c r="A10" s="64">
        <v>2</v>
      </c>
      <c r="B10" s="65"/>
      <c r="C10" s="66"/>
      <c r="D10" s="181" t="s">
        <v>302</v>
      </c>
      <c r="E10" s="107" t="s">
        <v>80</v>
      </c>
      <c r="F10" s="68">
        <v>60</v>
      </c>
      <c r="G10" s="68"/>
      <c r="H10" s="180">
        <f aca="true" t="shared" si="0" ref="H10:H17">ROUND(F10*G10,2)</f>
        <v>0</v>
      </c>
    </row>
    <row r="11" spans="1:8" ht="25.5">
      <c r="A11" s="64">
        <v>3</v>
      </c>
      <c r="B11" s="65"/>
      <c r="C11" s="66"/>
      <c r="D11" s="179" t="s">
        <v>303</v>
      </c>
      <c r="E11" s="107" t="s">
        <v>80</v>
      </c>
      <c r="F11" s="68">
        <v>55</v>
      </c>
      <c r="G11" s="68"/>
      <c r="H11" s="180">
        <f t="shared" si="0"/>
        <v>0</v>
      </c>
    </row>
    <row r="12" spans="1:8" ht="25.5">
      <c r="A12" s="64">
        <v>4</v>
      </c>
      <c r="B12" s="65"/>
      <c r="C12" s="66"/>
      <c r="D12" s="179" t="s">
        <v>304</v>
      </c>
      <c r="E12" s="107" t="s">
        <v>80</v>
      </c>
      <c r="F12" s="68">
        <v>115</v>
      </c>
      <c r="G12" s="68"/>
      <c r="H12" s="180">
        <f t="shared" si="0"/>
        <v>0</v>
      </c>
    </row>
    <row r="13" spans="1:8" ht="25.5">
      <c r="A13" s="64">
        <v>5</v>
      </c>
      <c r="B13" s="65"/>
      <c r="C13" s="66"/>
      <c r="D13" s="179" t="s">
        <v>305</v>
      </c>
      <c r="E13" s="107" t="s">
        <v>80</v>
      </c>
      <c r="F13" s="68">
        <v>110</v>
      </c>
      <c r="G13" s="68"/>
      <c r="H13" s="180">
        <f t="shared" si="0"/>
        <v>0</v>
      </c>
    </row>
    <row r="14" spans="1:8" ht="15" customHeight="1">
      <c r="A14" s="64">
        <v>6</v>
      </c>
      <c r="B14" s="65"/>
      <c r="C14" s="66"/>
      <c r="D14" s="179" t="s">
        <v>306</v>
      </c>
      <c r="E14" s="107" t="s">
        <v>80</v>
      </c>
      <c r="F14" s="68">
        <v>185</v>
      </c>
      <c r="G14" s="68"/>
      <c r="H14" s="180">
        <f t="shared" si="0"/>
        <v>0</v>
      </c>
    </row>
    <row r="15" spans="1:8" ht="12.75">
      <c r="A15" s="110">
        <v>7</v>
      </c>
      <c r="B15" s="88"/>
      <c r="C15" s="111"/>
      <c r="D15" s="179" t="s">
        <v>307</v>
      </c>
      <c r="E15" s="107" t="s">
        <v>80</v>
      </c>
      <c r="F15" s="68">
        <v>18.5</v>
      </c>
      <c r="G15" s="68"/>
      <c r="H15" s="180">
        <f t="shared" si="0"/>
        <v>0</v>
      </c>
    </row>
    <row r="16" spans="1:8" ht="12.75">
      <c r="A16" s="112">
        <v>8</v>
      </c>
      <c r="B16" s="65"/>
      <c r="C16" s="72"/>
      <c r="D16" s="179" t="s">
        <v>308</v>
      </c>
      <c r="E16" s="107" t="s">
        <v>165</v>
      </c>
      <c r="F16" s="68">
        <v>1</v>
      </c>
      <c r="G16" s="68"/>
      <c r="H16" s="180">
        <f t="shared" si="0"/>
        <v>0</v>
      </c>
    </row>
    <row r="17" spans="1:8" ht="12.75">
      <c r="A17" s="112">
        <v>9</v>
      </c>
      <c r="B17" s="65"/>
      <c r="C17" s="72"/>
      <c r="D17" s="179" t="s">
        <v>167</v>
      </c>
      <c r="E17" s="107" t="s">
        <v>168</v>
      </c>
      <c r="F17" s="68">
        <v>1</v>
      </c>
      <c r="G17" s="68"/>
      <c r="H17" s="180">
        <f t="shared" si="0"/>
        <v>0</v>
      </c>
    </row>
    <row r="18" spans="1:8" ht="12.75">
      <c r="A18" s="182"/>
      <c r="B18" s="213"/>
      <c r="C18" s="214"/>
      <c r="D18" s="73" t="s">
        <v>110</v>
      </c>
      <c r="E18" s="107"/>
      <c r="F18" s="68"/>
      <c r="G18" s="68"/>
      <c r="H18" s="215">
        <f>SUM(H9:H17)</f>
        <v>0</v>
      </c>
    </row>
    <row r="19" spans="1:8" ht="12.75">
      <c r="A19" s="292" t="s">
        <v>21</v>
      </c>
      <c r="B19" s="280" t="s">
        <v>298</v>
      </c>
      <c r="C19" s="281" t="s">
        <v>299</v>
      </c>
      <c r="D19" s="258" t="s">
        <v>309</v>
      </c>
      <c r="E19" s="293"/>
      <c r="F19" s="294"/>
      <c r="G19" s="295"/>
      <c r="H19" s="296"/>
    </row>
    <row r="20" spans="1:8" ht="12.75">
      <c r="A20" s="78">
        <v>1</v>
      </c>
      <c r="B20" s="79"/>
      <c r="C20" s="113"/>
      <c r="D20" s="179" t="s">
        <v>301</v>
      </c>
      <c r="E20" s="107" t="s">
        <v>165</v>
      </c>
      <c r="F20" s="68">
        <v>6</v>
      </c>
      <c r="G20" s="68"/>
      <c r="H20" s="180">
        <f aca="true" t="shared" si="1" ref="H20:H37">ROUND(F20*G20,2)</f>
        <v>0</v>
      </c>
    </row>
    <row r="21" spans="1:8" ht="25.5">
      <c r="A21" s="78">
        <v>2</v>
      </c>
      <c r="B21" s="79"/>
      <c r="C21" s="113"/>
      <c r="D21" s="179" t="s">
        <v>310</v>
      </c>
      <c r="E21" s="107" t="s">
        <v>80</v>
      </c>
      <c r="F21" s="68">
        <v>166.5</v>
      </c>
      <c r="G21" s="68"/>
      <c r="H21" s="180">
        <f t="shared" si="1"/>
        <v>0</v>
      </c>
    </row>
    <row r="22" spans="1:8" ht="25.5">
      <c r="A22" s="78">
        <v>3</v>
      </c>
      <c r="B22" s="79"/>
      <c r="C22" s="113"/>
      <c r="D22" s="179" t="s">
        <v>311</v>
      </c>
      <c r="E22" s="107" t="s">
        <v>80</v>
      </c>
      <c r="F22" s="68">
        <v>14.5</v>
      </c>
      <c r="G22" s="68"/>
      <c r="H22" s="180">
        <f t="shared" si="1"/>
        <v>0</v>
      </c>
    </row>
    <row r="23" spans="1:8" ht="25.5">
      <c r="A23" s="78">
        <v>4</v>
      </c>
      <c r="B23" s="79"/>
      <c r="C23" s="113"/>
      <c r="D23" s="179" t="s">
        <v>312</v>
      </c>
      <c r="E23" s="107" t="s">
        <v>80</v>
      </c>
      <c r="F23" s="68">
        <v>15</v>
      </c>
      <c r="G23" s="68"/>
      <c r="H23" s="180">
        <f t="shared" si="1"/>
        <v>0</v>
      </c>
    </row>
    <row r="24" spans="1:8" ht="25.5">
      <c r="A24" s="78">
        <v>5</v>
      </c>
      <c r="B24" s="79"/>
      <c r="C24" s="113"/>
      <c r="D24" s="179" t="s">
        <v>313</v>
      </c>
      <c r="E24" s="107" t="s">
        <v>80</v>
      </c>
      <c r="F24" s="68">
        <v>107</v>
      </c>
      <c r="G24" s="68"/>
      <c r="H24" s="180">
        <f t="shared" si="1"/>
        <v>0</v>
      </c>
    </row>
    <row r="25" spans="1:8" ht="25.5">
      <c r="A25" s="78">
        <v>6</v>
      </c>
      <c r="B25" s="79"/>
      <c r="C25" s="113"/>
      <c r="D25" s="179" t="s">
        <v>314</v>
      </c>
      <c r="E25" s="107" t="s">
        <v>80</v>
      </c>
      <c r="F25" s="68">
        <v>59.5</v>
      </c>
      <c r="G25" s="68"/>
      <c r="H25" s="180">
        <f t="shared" si="1"/>
        <v>0</v>
      </c>
    </row>
    <row r="26" spans="1:8" ht="25.5">
      <c r="A26" s="78">
        <v>7</v>
      </c>
      <c r="B26" s="79"/>
      <c r="C26" s="113"/>
      <c r="D26" s="179" t="s">
        <v>315</v>
      </c>
      <c r="E26" s="107" t="s">
        <v>80</v>
      </c>
      <c r="F26" s="68">
        <v>40</v>
      </c>
      <c r="G26" s="68"/>
      <c r="H26" s="180">
        <f t="shared" si="1"/>
        <v>0</v>
      </c>
    </row>
    <row r="27" spans="1:8" ht="25.5">
      <c r="A27" s="78">
        <v>8</v>
      </c>
      <c r="B27" s="79"/>
      <c r="C27" s="113"/>
      <c r="D27" s="179" t="s">
        <v>316</v>
      </c>
      <c r="E27" s="107" t="s">
        <v>80</v>
      </c>
      <c r="F27" s="68">
        <v>15</v>
      </c>
      <c r="G27" s="68"/>
      <c r="H27" s="180">
        <f t="shared" si="1"/>
        <v>0</v>
      </c>
    </row>
    <row r="28" spans="1:8" ht="25.5">
      <c r="A28" s="78">
        <v>9</v>
      </c>
      <c r="B28" s="79"/>
      <c r="C28" s="113"/>
      <c r="D28" s="179" t="s">
        <v>317</v>
      </c>
      <c r="E28" s="107" t="s">
        <v>80</v>
      </c>
      <c r="F28" s="68">
        <v>148</v>
      </c>
      <c r="G28" s="109"/>
      <c r="H28" s="180">
        <f t="shared" si="1"/>
        <v>0</v>
      </c>
    </row>
    <row r="29" spans="1:8" ht="25.5">
      <c r="A29" s="78">
        <v>10</v>
      </c>
      <c r="B29" s="79"/>
      <c r="C29" s="113"/>
      <c r="D29" s="179" t="s">
        <v>318</v>
      </c>
      <c r="E29" s="107" t="s">
        <v>80</v>
      </c>
      <c r="F29" s="68">
        <v>30</v>
      </c>
      <c r="G29" s="68"/>
      <c r="H29" s="180">
        <f t="shared" si="1"/>
        <v>0</v>
      </c>
    </row>
    <row r="30" spans="1:8" ht="12.75">
      <c r="A30" s="78">
        <v>11</v>
      </c>
      <c r="B30" s="79"/>
      <c r="C30" s="113"/>
      <c r="D30" s="179" t="s">
        <v>319</v>
      </c>
      <c r="E30" s="107" t="s">
        <v>80</v>
      </c>
      <c r="F30" s="68">
        <v>37</v>
      </c>
      <c r="G30" s="68"/>
      <c r="H30" s="180">
        <f t="shared" si="1"/>
        <v>0</v>
      </c>
    </row>
    <row r="31" spans="1:8" ht="12.75">
      <c r="A31" s="78">
        <v>12</v>
      </c>
      <c r="B31" s="79"/>
      <c r="C31" s="113"/>
      <c r="D31" s="179" t="s">
        <v>320</v>
      </c>
      <c r="E31" s="107" t="s">
        <v>80</v>
      </c>
      <c r="F31" s="68">
        <v>73</v>
      </c>
      <c r="G31" s="68"/>
      <c r="H31" s="180">
        <f t="shared" si="1"/>
        <v>0</v>
      </c>
    </row>
    <row r="32" spans="1:8" ht="12.75">
      <c r="A32" s="78">
        <v>13</v>
      </c>
      <c r="B32" s="79"/>
      <c r="C32" s="113"/>
      <c r="D32" s="179" t="s">
        <v>321</v>
      </c>
      <c r="E32" s="107" t="s">
        <v>80</v>
      </c>
      <c r="F32" s="68">
        <v>6.5</v>
      </c>
      <c r="G32" s="68"/>
      <c r="H32" s="180">
        <f t="shared" si="1"/>
        <v>0</v>
      </c>
    </row>
    <row r="33" spans="1:8" ht="12.75">
      <c r="A33" s="78">
        <v>14</v>
      </c>
      <c r="B33" s="79"/>
      <c r="C33" s="113"/>
      <c r="D33" s="179" t="s">
        <v>322</v>
      </c>
      <c r="E33" s="107" t="s">
        <v>80</v>
      </c>
      <c r="F33" s="68">
        <v>26.5</v>
      </c>
      <c r="G33" s="68"/>
      <c r="H33" s="180">
        <f t="shared" si="1"/>
        <v>0</v>
      </c>
    </row>
    <row r="34" spans="1:8" ht="25.5">
      <c r="A34" s="78">
        <v>15</v>
      </c>
      <c r="B34" s="79"/>
      <c r="C34" s="113"/>
      <c r="D34" s="179" t="s">
        <v>323</v>
      </c>
      <c r="E34" s="107" t="s">
        <v>80</v>
      </c>
      <c r="F34" s="68">
        <v>5.5</v>
      </c>
      <c r="G34" s="68"/>
      <c r="H34" s="180">
        <f t="shared" si="1"/>
        <v>0</v>
      </c>
    </row>
    <row r="35" spans="1:8" ht="25.5">
      <c r="A35" s="78">
        <v>16</v>
      </c>
      <c r="B35" s="79"/>
      <c r="C35" s="113"/>
      <c r="D35" s="179" t="s">
        <v>324</v>
      </c>
      <c r="E35" s="107" t="s">
        <v>80</v>
      </c>
      <c r="F35" s="68">
        <v>22</v>
      </c>
      <c r="G35" s="68"/>
      <c r="H35" s="180">
        <f t="shared" si="1"/>
        <v>0</v>
      </c>
    </row>
    <row r="36" spans="1:8" ht="12.75">
      <c r="A36" s="78">
        <v>17</v>
      </c>
      <c r="B36" s="79"/>
      <c r="C36" s="113"/>
      <c r="D36" s="179" t="s">
        <v>325</v>
      </c>
      <c r="E36" s="107" t="s">
        <v>165</v>
      </c>
      <c r="F36" s="68">
        <v>6</v>
      </c>
      <c r="G36" s="68"/>
      <c r="H36" s="180">
        <f t="shared" si="1"/>
        <v>0</v>
      </c>
    </row>
    <row r="37" spans="1:8" ht="12.75">
      <c r="A37" s="78">
        <v>18</v>
      </c>
      <c r="B37" s="79"/>
      <c r="C37" s="113"/>
      <c r="D37" s="179" t="s">
        <v>167</v>
      </c>
      <c r="E37" s="107" t="s">
        <v>168</v>
      </c>
      <c r="F37" s="68">
        <v>1</v>
      </c>
      <c r="G37" s="68"/>
      <c r="H37" s="180">
        <f t="shared" si="1"/>
        <v>0</v>
      </c>
    </row>
    <row r="38" spans="1:8" ht="13.5" thickBot="1">
      <c r="A38" s="182"/>
      <c r="D38" s="73" t="s">
        <v>110</v>
      </c>
      <c r="E38" s="174"/>
      <c r="F38" s="183"/>
      <c r="G38" s="177"/>
      <c r="H38" s="184">
        <f>SUM(H20:H37)</f>
        <v>0</v>
      </c>
    </row>
    <row r="39" spans="1:21" ht="36" customHeight="1">
      <c r="A39" s="182"/>
      <c r="D39" s="359" t="s">
        <v>88</v>
      </c>
      <c r="E39" s="359"/>
      <c r="F39" s="359"/>
      <c r="G39" s="359"/>
      <c r="H39" s="185">
        <f>H18+H38</f>
        <v>0</v>
      </c>
      <c r="M39" s="89"/>
      <c r="N39" s="89"/>
      <c r="O39" s="89"/>
      <c r="P39" s="89"/>
      <c r="Q39" s="89"/>
      <c r="S39" s="89"/>
      <c r="U39" s="89"/>
    </row>
    <row r="40" spans="1:8" ht="15.75">
      <c r="A40" s="114"/>
      <c r="D40" s="115"/>
      <c r="E40" s="93"/>
      <c r="H40" s="117"/>
    </row>
    <row r="41" spans="1:8" ht="20.25">
      <c r="A41" s="367" t="s">
        <v>150</v>
      </c>
      <c r="B41" s="356"/>
      <c r="C41" s="356"/>
      <c r="D41" s="96"/>
      <c r="E41" s="356" t="s">
        <v>151</v>
      </c>
      <c r="F41" s="356"/>
      <c r="G41" s="356"/>
      <c r="H41" s="368"/>
    </row>
    <row r="42" spans="1:8" ht="21" thickBot="1">
      <c r="A42" s="118"/>
      <c r="B42" s="119" t="s">
        <v>91</v>
      </c>
      <c r="C42" s="120"/>
      <c r="D42" s="121"/>
      <c r="E42" s="369" t="s">
        <v>92</v>
      </c>
      <c r="F42" s="369"/>
      <c r="G42" s="369"/>
      <c r="H42" s="370"/>
    </row>
    <row r="59" spans="13:21" ht="12.75">
      <c r="M59" s="89"/>
      <c r="S59" s="89"/>
      <c r="T59" s="89"/>
      <c r="U59" s="89"/>
    </row>
    <row r="61" spans="13:21" ht="12.75">
      <c r="M61" s="83"/>
      <c r="S61" s="83"/>
      <c r="T61" s="83"/>
      <c r="U61" s="83"/>
    </row>
    <row r="62" spans="13:21" ht="12.75">
      <c r="M62" s="83"/>
      <c r="S62" s="83"/>
      <c r="T62" s="83"/>
      <c r="U62" s="83"/>
    </row>
    <row r="63" spans="13:21" ht="12.75">
      <c r="M63" s="83"/>
      <c r="S63" s="83"/>
      <c r="T63" s="83"/>
      <c r="U63" s="83"/>
    </row>
    <row r="64" spans="13:21" ht="12.75">
      <c r="M64" s="83"/>
      <c r="S64" s="83"/>
      <c r="T64" s="83"/>
      <c r="U64" s="83"/>
    </row>
    <row r="65" spans="13:21" ht="12.75">
      <c r="M65" s="83"/>
      <c r="S65" s="83"/>
      <c r="T65" s="83"/>
      <c r="U65" s="83"/>
    </row>
    <row r="66" spans="13:21" ht="12.75">
      <c r="M66" s="83"/>
      <c r="S66" s="83"/>
      <c r="T66" s="83"/>
      <c r="U66" s="83"/>
    </row>
    <row r="67" spans="13:21" ht="12.75">
      <c r="M67" s="83"/>
      <c r="S67" s="83"/>
      <c r="T67" s="83"/>
      <c r="U67" s="83"/>
    </row>
    <row r="68" spans="13:21" ht="12.75">
      <c r="M68" s="89"/>
      <c r="S68" s="89"/>
      <c r="T68" s="89"/>
      <c r="U68" s="89"/>
    </row>
    <row r="69" spans="13:21" ht="15.75">
      <c r="M69" s="99"/>
      <c r="S69" s="99"/>
      <c r="T69" s="99"/>
      <c r="U69" s="99"/>
    </row>
    <row r="70" spans="13:21" ht="15.75">
      <c r="M70" s="99"/>
      <c r="S70" s="99"/>
      <c r="T70" s="99"/>
      <c r="U70" s="99"/>
    </row>
    <row r="71" spans="13:21" ht="15.75">
      <c r="M71" s="99"/>
      <c r="S71" s="99"/>
      <c r="T71" s="99"/>
      <c r="U71" s="99"/>
    </row>
    <row r="72" spans="13:21" ht="15.75">
      <c r="M72" s="99"/>
      <c r="S72" s="99"/>
      <c r="T72" s="99"/>
      <c r="U72" s="99"/>
    </row>
    <row r="73" spans="13:21" ht="15.75">
      <c r="M73" s="99"/>
      <c r="S73" s="99"/>
      <c r="T73" s="99"/>
      <c r="U73" s="99"/>
    </row>
    <row r="74" spans="13:21" ht="12.75">
      <c r="M74" s="89"/>
      <c r="S74" s="89"/>
      <c r="T74" s="89"/>
      <c r="U74" s="89"/>
    </row>
    <row r="75" spans="19:21" ht="12.75">
      <c r="S75" s="89"/>
      <c r="T75" s="89"/>
      <c r="U75" s="89"/>
    </row>
    <row r="76" spans="19:21" ht="12.75">
      <c r="S76" s="89"/>
      <c r="T76" s="89"/>
      <c r="U76" s="89"/>
    </row>
    <row r="77" spans="19:21" ht="12.75">
      <c r="S77" s="89"/>
      <c r="T77" s="89"/>
      <c r="U77" s="89"/>
    </row>
    <row r="78" spans="19:21" ht="12.75">
      <c r="S78" s="89"/>
      <c r="T78" s="89"/>
      <c r="U78" s="89"/>
    </row>
    <row r="79" spans="19:21" ht="12.75">
      <c r="S79" s="100"/>
      <c r="T79" s="100"/>
      <c r="U79" s="100"/>
    </row>
    <row r="80" spans="19:21" ht="12.75">
      <c r="S80" s="89"/>
      <c r="T80" s="89"/>
      <c r="U80" s="89"/>
    </row>
    <row r="81" spans="19:21" ht="12.75">
      <c r="S81" s="89"/>
      <c r="T81" s="89"/>
      <c r="U81" s="89"/>
    </row>
    <row r="82" spans="19:21" ht="12.75">
      <c r="S82" s="89"/>
      <c r="T82" s="89"/>
      <c r="U82" s="89"/>
    </row>
    <row r="83" spans="19:21" ht="12.75">
      <c r="S83" s="89"/>
      <c r="T83" s="89"/>
      <c r="U83" s="89"/>
    </row>
    <row r="84" spans="19:21" ht="12.75">
      <c r="S84" s="89"/>
      <c r="T84" s="89"/>
      <c r="U84" s="89"/>
    </row>
    <row r="86" spans="19:21" ht="12.75">
      <c r="S86" s="89"/>
      <c r="T86" s="89"/>
      <c r="U86" s="89"/>
    </row>
    <row r="87" spans="19:21" ht="12.75">
      <c r="S87" s="89"/>
      <c r="T87" s="89"/>
      <c r="U87" s="89"/>
    </row>
    <row r="88" spans="19:21" ht="12.75">
      <c r="S88" s="89"/>
      <c r="T88" s="89"/>
      <c r="U88" s="89"/>
    </row>
    <row r="89" spans="19:21" ht="12.75">
      <c r="S89" s="89"/>
      <c r="T89" s="89"/>
      <c r="U89" s="89"/>
    </row>
    <row r="90" spans="19:21" ht="12.75">
      <c r="S90" s="89"/>
      <c r="T90" s="89"/>
      <c r="U90" s="89"/>
    </row>
    <row r="91" spans="19:21" ht="12.75">
      <c r="S91" s="89"/>
      <c r="T91" s="89"/>
      <c r="U91" s="89"/>
    </row>
    <row r="92" spans="19:21" ht="12.75">
      <c r="S92" s="89"/>
      <c r="T92" s="89"/>
      <c r="U92" s="89"/>
    </row>
    <row r="93" spans="19:21" ht="12.75">
      <c r="S93" s="89"/>
      <c r="T93" s="89"/>
      <c r="U93" s="89"/>
    </row>
    <row r="94" spans="19:21" ht="12.75">
      <c r="S94" s="89"/>
      <c r="T94" s="89"/>
      <c r="U94" s="89"/>
    </row>
    <row r="95" spans="13:21" ht="12.75">
      <c r="M95" s="89"/>
      <c r="N95" s="89"/>
      <c r="S95" s="89"/>
      <c r="T95" s="89"/>
      <c r="U95" s="89"/>
    </row>
    <row r="96" spans="13:21" ht="12.75">
      <c r="M96" s="89"/>
      <c r="N96" s="89"/>
      <c r="S96" s="89"/>
      <c r="T96" s="89"/>
      <c r="U96" s="89"/>
    </row>
    <row r="97" spans="13:21" ht="12.75">
      <c r="M97" s="89"/>
      <c r="N97" s="89"/>
      <c r="S97" s="89"/>
      <c r="T97" s="89"/>
      <c r="U97" s="89"/>
    </row>
    <row r="98" spans="13:21" ht="12.75">
      <c r="M98" s="89"/>
      <c r="N98" s="89"/>
      <c r="S98" s="89"/>
      <c r="T98" s="89"/>
      <c r="U98" s="89"/>
    </row>
    <row r="99" spans="13:21" ht="12.75">
      <c r="M99" s="89"/>
      <c r="N99" s="89"/>
      <c r="S99" s="89"/>
      <c r="T99" s="89"/>
      <c r="U99" s="89"/>
    </row>
    <row r="100" spans="13:21" ht="12.75">
      <c r="M100" s="89"/>
      <c r="N100" s="89"/>
      <c r="S100" s="89"/>
      <c r="T100" s="89"/>
      <c r="U100" s="89"/>
    </row>
    <row r="117" spans="13:21" ht="12.75">
      <c r="M117" s="89"/>
      <c r="N117" s="89"/>
      <c r="S117" s="89"/>
      <c r="T117" s="89"/>
      <c r="U117" s="89"/>
    </row>
  </sheetData>
  <sheetProtection/>
  <mergeCells count="15">
    <mergeCell ref="A1:H1"/>
    <mergeCell ref="A2:H2"/>
    <mergeCell ref="A3:H3"/>
    <mergeCell ref="A4:A5"/>
    <mergeCell ref="B4:B5"/>
    <mergeCell ref="C4:C5"/>
    <mergeCell ref="D4:D5"/>
    <mergeCell ref="E4:F4"/>
    <mergeCell ref="G4:G5"/>
    <mergeCell ref="H4:H5"/>
    <mergeCell ref="A41:C41"/>
    <mergeCell ref="E41:H41"/>
    <mergeCell ref="E42:H42"/>
    <mergeCell ref="A7:H7"/>
    <mergeCell ref="D39:G39"/>
  </mergeCells>
  <printOptions horizontalCentered="1"/>
  <pageMargins left="0.7874015748031497" right="0.15748031496062992" top="0.5905511811023623" bottom="0.5905511811023623" header="0.5118110236220472" footer="0.3937007874015748"/>
  <pageSetup firstPageNumber="1" useFirstPageNumber="1" fitToHeight="6" fitToWidth="1" horizontalDpi="600" verticalDpi="600" orientation="portrait" paperSize="9" scale="84" r:id="rId2"/>
  <headerFooter alignWithMargins="0">
    <oddFooter>&amp;C&amp;"Arial,Normalny"&amp;9&amp;P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8"/>
  <sheetViews>
    <sheetView showZeros="0" view="pageBreakPreview" zoomScaleSheetLayoutView="100" workbookViewId="0" topLeftCell="A1">
      <selection activeCell="A2" sqref="A2:H2"/>
    </sheetView>
  </sheetViews>
  <sheetFormatPr defaultColWidth="9.140625" defaultRowHeight="12.75"/>
  <cols>
    <col min="1" max="1" width="5.140625" style="97" customWidth="1"/>
    <col min="2" max="2" width="9.140625" style="90" customWidth="1"/>
    <col min="3" max="3" width="7.421875" style="91" customWidth="1"/>
    <col min="4" max="4" width="49.421875" style="102" customWidth="1"/>
    <col min="5" max="5" width="10.57421875" style="59" bestFit="1" customWidth="1"/>
    <col min="6" max="6" width="7.8515625" style="116" customWidth="1"/>
    <col min="7" max="7" width="8.57421875" style="94" customWidth="1"/>
    <col min="8" max="8" width="14.28125" style="103" customWidth="1"/>
    <col min="9" max="14" width="9.140625" style="50" customWidth="1"/>
    <col min="15" max="15" width="23.00390625" style="50" customWidth="1"/>
    <col min="16" max="16384" width="9.140625" style="50" customWidth="1"/>
  </cols>
  <sheetData>
    <row r="1" spans="1:8" ht="18.75" thickBot="1">
      <c r="A1" s="387" t="s">
        <v>381</v>
      </c>
      <c r="B1" s="360"/>
      <c r="C1" s="360"/>
      <c r="D1" s="360"/>
      <c r="E1" s="360"/>
      <c r="F1" s="360"/>
      <c r="G1" s="360"/>
      <c r="H1" s="388"/>
    </row>
    <row r="2" spans="1:8" ht="55.5" customHeight="1" thickBot="1">
      <c r="A2" s="389" t="s">
        <v>326</v>
      </c>
      <c r="B2" s="390"/>
      <c r="C2" s="390"/>
      <c r="D2" s="390"/>
      <c r="E2" s="390"/>
      <c r="F2" s="390"/>
      <c r="G2" s="390"/>
      <c r="H2" s="391"/>
    </row>
    <row r="3" spans="1:8" ht="18.75" thickBot="1">
      <c r="A3" s="392" t="s">
        <v>327</v>
      </c>
      <c r="B3" s="362"/>
      <c r="C3" s="362"/>
      <c r="D3" s="362"/>
      <c r="E3" s="362"/>
      <c r="F3" s="362"/>
      <c r="G3" s="362"/>
      <c r="H3" s="393"/>
    </row>
    <row r="4" spans="1:8" s="59" customFormat="1" ht="12.75">
      <c r="A4" s="394" t="s">
        <v>0</v>
      </c>
      <c r="B4" s="395" t="s">
        <v>11</v>
      </c>
      <c r="C4" s="396" t="s">
        <v>12</v>
      </c>
      <c r="D4" s="405" t="s">
        <v>13</v>
      </c>
      <c r="E4" s="403" t="s">
        <v>14</v>
      </c>
      <c r="F4" s="404"/>
      <c r="G4" s="398" t="s">
        <v>15</v>
      </c>
      <c r="H4" s="399" t="s">
        <v>16</v>
      </c>
    </row>
    <row r="5" spans="1:8" s="59" customFormat="1" ht="12.75">
      <c r="A5" s="363"/>
      <c r="B5" s="364"/>
      <c r="C5" s="365"/>
      <c r="D5" s="353"/>
      <c r="E5" s="58" t="s">
        <v>17</v>
      </c>
      <c r="F5" s="58" t="s">
        <v>18</v>
      </c>
      <c r="G5" s="355"/>
      <c r="H5" s="358"/>
    </row>
    <row r="6" spans="1:8" ht="12.75">
      <c r="A6" s="60">
        <v>1</v>
      </c>
      <c r="B6" s="61">
        <v>2</v>
      </c>
      <c r="C6" s="62">
        <v>3</v>
      </c>
      <c r="D6" s="63" t="s">
        <v>19</v>
      </c>
      <c r="E6" s="62">
        <v>5</v>
      </c>
      <c r="F6" s="62">
        <v>6</v>
      </c>
      <c r="G6" s="171">
        <v>7</v>
      </c>
      <c r="H6" s="105">
        <v>8</v>
      </c>
    </row>
    <row r="7" spans="1:8" ht="12.75">
      <c r="A7" s="400" t="s">
        <v>328</v>
      </c>
      <c r="B7" s="401"/>
      <c r="C7" s="401"/>
      <c r="D7" s="401"/>
      <c r="E7" s="401"/>
      <c r="F7" s="401"/>
      <c r="G7" s="401"/>
      <c r="H7" s="402"/>
    </row>
    <row r="8" spans="1:8" ht="12.75">
      <c r="A8" s="283" t="s">
        <v>21</v>
      </c>
      <c r="B8" s="280" t="s">
        <v>329</v>
      </c>
      <c r="C8" s="281" t="s">
        <v>330</v>
      </c>
      <c r="D8" s="284" t="s">
        <v>5</v>
      </c>
      <c r="E8" s="285"/>
      <c r="F8" s="286"/>
      <c r="G8" s="285"/>
      <c r="H8" s="287"/>
    </row>
    <row r="9" spans="1:8" ht="25.5">
      <c r="A9" s="64">
        <v>1</v>
      </c>
      <c r="B9" s="65"/>
      <c r="C9" s="66"/>
      <c r="D9" s="179" t="s">
        <v>331</v>
      </c>
      <c r="E9" s="188" t="s">
        <v>130</v>
      </c>
      <c r="F9" s="188">
        <v>5</v>
      </c>
      <c r="G9" s="188"/>
      <c r="H9" s="271">
        <f>ROUND(F9*G9,2)</f>
        <v>0</v>
      </c>
    </row>
    <row r="10" spans="1:8" ht="38.25">
      <c r="A10" s="64">
        <v>2</v>
      </c>
      <c r="B10" s="65"/>
      <c r="C10" s="66"/>
      <c r="D10" s="179" t="s">
        <v>332</v>
      </c>
      <c r="E10" s="188" t="s">
        <v>130</v>
      </c>
      <c r="F10" s="188">
        <v>5</v>
      </c>
      <c r="G10" s="188"/>
      <c r="H10" s="271">
        <f aca="true" t="shared" si="0" ref="H10:H16">ROUND(F10*G10,2)</f>
        <v>0</v>
      </c>
    </row>
    <row r="11" spans="1:8" ht="25.5">
      <c r="A11" s="64">
        <v>3</v>
      </c>
      <c r="B11" s="65"/>
      <c r="C11" s="66"/>
      <c r="D11" s="179" t="s">
        <v>333</v>
      </c>
      <c r="E11" s="188" t="s">
        <v>80</v>
      </c>
      <c r="F11" s="188">
        <v>80</v>
      </c>
      <c r="G11" s="188"/>
      <c r="H11" s="271">
        <f t="shared" si="0"/>
        <v>0</v>
      </c>
    </row>
    <row r="12" spans="1:8" ht="38.25">
      <c r="A12" s="64">
        <v>4</v>
      </c>
      <c r="B12" s="65"/>
      <c r="C12" s="66"/>
      <c r="D12" s="179" t="s">
        <v>334</v>
      </c>
      <c r="E12" s="188" t="s">
        <v>80</v>
      </c>
      <c r="F12" s="188">
        <v>61</v>
      </c>
      <c r="G12" s="188"/>
      <c r="H12" s="271">
        <f t="shared" si="0"/>
        <v>0</v>
      </c>
    </row>
    <row r="13" spans="1:8" ht="25.5">
      <c r="A13" s="64">
        <v>5</v>
      </c>
      <c r="B13" s="65"/>
      <c r="C13" s="66"/>
      <c r="D13" s="179" t="s">
        <v>335</v>
      </c>
      <c r="E13" s="188" t="s">
        <v>80</v>
      </c>
      <c r="F13" s="188">
        <v>23</v>
      </c>
      <c r="G13" s="188"/>
      <c r="H13" s="271">
        <f t="shared" si="0"/>
        <v>0</v>
      </c>
    </row>
    <row r="14" spans="1:8" ht="51">
      <c r="A14" s="64">
        <v>6</v>
      </c>
      <c r="B14" s="65"/>
      <c r="C14" s="66"/>
      <c r="D14" s="179" t="s">
        <v>336</v>
      </c>
      <c r="E14" s="188" t="s">
        <v>80</v>
      </c>
      <c r="F14" s="188">
        <v>39</v>
      </c>
      <c r="G14" s="188"/>
      <c r="H14" s="271">
        <f t="shared" si="0"/>
        <v>0</v>
      </c>
    </row>
    <row r="15" spans="1:8" ht="51">
      <c r="A15" s="64">
        <v>7</v>
      </c>
      <c r="B15" s="65"/>
      <c r="C15" s="66"/>
      <c r="D15" s="179" t="s">
        <v>337</v>
      </c>
      <c r="E15" s="188" t="s">
        <v>80</v>
      </c>
      <c r="F15" s="188">
        <v>22</v>
      </c>
      <c r="G15" s="188"/>
      <c r="H15" s="271">
        <f t="shared" si="0"/>
        <v>0</v>
      </c>
    </row>
    <row r="16" spans="1:8" ht="25.5">
      <c r="A16" s="64">
        <v>8</v>
      </c>
      <c r="B16" s="65"/>
      <c r="C16" s="66"/>
      <c r="D16" s="179" t="s">
        <v>338</v>
      </c>
      <c r="E16" s="188" t="s">
        <v>130</v>
      </c>
      <c r="F16" s="188">
        <v>4</v>
      </c>
      <c r="G16" s="188"/>
      <c r="H16" s="271">
        <f t="shared" si="0"/>
        <v>0</v>
      </c>
    </row>
    <row r="17" spans="1:8" ht="12.75">
      <c r="A17" s="112"/>
      <c r="B17" s="65"/>
      <c r="C17" s="72"/>
      <c r="D17" s="73" t="s">
        <v>110</v>
      </c>
      <c r="E17" s="190"/>
      <c r="F17" s="191"/>
      <c r="G17" s="192"/>
      <c r="H17" s="193">
        <f>SUM(H9:H16)</f>
        <v>0</v>
      </c>
    </row>
    <row r="18" spans="1:8" ht="12.75">
      <c r="A18" s="255" t="s">
        <v>21</v>
      </c>
      <c r="B18" s="280" t="s">
        <v>329</v>
      </c>
      <c r="C18" s="281" t="s">
        <v>330</v>
      </c>
      <c r="D18" s="258" t="s">
        <v>6</v>
      </c>
      <c r="E18" s="259"/>
      <c r="F18" s="260"/>
      <c r="G18" s="259"/>
      <c r="H18" s="282"/>
    </row>
    <row r="19" spans="1:8" ht="38.25">
      <c r="A19" s="78">
        <v>1</v>
      </c>
      <c r="B19" s="79"/>
      <c r="C19" s="113"/>
      <c r="D19" s="179" t="s">
        <v>339</v>
      </c>
      <c r="E19" s="188" t="s">
        <v>80</v>
      </c>
      <c r="F19" s="188">
        <v>274</v>
      </c>
      <c r="G19" s="188"/>
      <c r="H19" s="189">
        <f aca="true" t="shared" si="1" ref="H19:H25">ROUND(F19*G19,2)</f>
        <v>0</v>
      </c>
    </row>
    <row r="20" spans="1:8" ht="25.5">
      <c r="A20" s="78">
        <v>2</v>
      </c>
      <c r="B20" s="79"/>
      <c r="C20" s="80"/>
      <c r="D20" s="179" t="s">
        <v>340</v>
      </c>
      <c r="E20" s="188" t="s">
        <v>80</v>
      </c>
      <c r="F20" s="188">
        <v>194</v>
      </c>
      <c r="G20" s="188"/>
      <c r="H20" s="189">
        <f t="shared" si="1"/>
        <v>0</v>
      </c>
    </row>
    <row r="21" spans="1:8" ht="25.5">
      <c r="A21" s="78">
        <v>3</v>
      </c>
      <c r="B21" s="79"/>
      <c r="C21" s="80"/>
      <c r="D21" s="179" t="s">
        <v>341</v>
      </c>
      <c r="E21" s="188" t="s">
        <v>80</v>
      </c>
      <c r="F21" s="188">
        <v>21</v>
      </c>
      <c r="G21" s="188"/>
      <c r="H21" s="189">
        <f t="shared" si="1"/>
        <v>0</v>
      </c>
    </row>
    <row r="22" spans="1:8" ht="38.25">
      <c r="A22" s="78">
        <v>4</v>
      </c>
      <c r="B22" s="79"/>
      <c r="C22" s="80"/>
      <c r="D22" s="179" t="s">
        <v>342</v>
      </c>
      <c r="E22" s="188" t="s">
        <v>343</v>
      </c>
      <c r="F22" s="188">
        <v>7</v>
      </c>
      <c r="G22" s="188"/>
      <c r="H22" s="189">
        <f t="shared" si="1"/>
        <v>0</v>
      </c>
    </row>
    <row r="23" spans="1:8" ht="27" customHeight="1">
      <c r="A23" s="78">
        <v>5</v>
      </c>
      <c r="B23" s="79"/>
      <c r="C23" s="80"/>
      <c r="D23" s="179" t="s">
        <v>344</v>
      </c>
      <c r="E23" s="188" t="s">
        <v>343</v>
      </c>
      <c r="F23" s="188">
        <v>6</v>
      </c>
      <c r="G23" s="188"/>
      <c r="H23" s="189">
        <f t="shared" si="1"/>
        <v>0</v>
      </c>
    </row>
    <row r="24" spans="1:8" ht="51">
      <c r="A24" s="78">
        <v>6</v>
      </c>
      <c r="B24" s="79"/>
      <c r="C24" s="80"/>
      <c r="D24" s="179" t="s">
        <v>345</v>
      </c>
      <c r="E24" s="188" t="s">
        <v>343</v>
      </c>
      <c r="F24" s="188">
        <v>1</v>
      </c>
      <c r="G24" s="188"/>
      <c r="H24" s="189">
        <f t="shared" si="1"/>
        <v>0</v>
      </c>
    </row>
    <row r="25" spans="1:8" ht="25.5">
      <c r="A25" s="78">
        <v>7</v>
      </c>
      <c r="B25" s="79"/>
      <c r="C25" s="80"/>
      <c r="D25" s="179" t="s">
        <v>346</v>
      </c>
      <c r="E25" s="188" t="s">
        <v>130</v>
      </c>
      <c r="F25" s="188">
        <v>1</v>
      </c>
      <c r="G25" s="188"/>
      <c r="H25" s="189">
        <f t="shared" si="1"/>
        <v>0</v>
      </c>
    </row>
    <row r="26" spans="1:8" ht="13.5" customHeight="1">
      <c r="A26" s="182"/>
      <c r="B26" s="65"/>
      <c r="C26" s="66"/>
      <c r="D26" s="73" t="s">
        <v>110</v>
      </c>
      <c r="E26" s="190"/>
      <c r="F26" s="191"/>
      <c r="G26" s="192"/>
      <c r="H26" s="193">
        <f>SUM(H19:H25)</f>
        <v>0</v>
      </c>
    </row>
    <row r="27" spans="1:8" ht="13.5" customHeight="1">
      <c r="A27" s="255" t="s">
        <v>21</v>
      </c>
      <c r="B27" s="280" t="s">
        <v>329</v>
      </c>
      <c r="C27" s="281" t="s">
        <v>330</v>
      </c>
      <c r="D27" s="258" t="s">
        <v>7</v>
      </c>
      <c r="E27" s="259"/>
      <c r="F27" s="260"/>
      <c r="G27" s="259"/>
      <c r="H27" s="282"/>
    </row>
    <row r="28" spans="1:8" ht="13.5" customHeight="1">
      <c r="A28" s="64">
        <v>1</v>
      </c>
      <c r="B28" s="65"/>
      <c r="C28" s="72"/>
      <c r="D28" s="179" t="s">
        <v>347</v>
      </c>
      <c r="E28" s="188" t="s">
        <v>165</v>
      </c>
      <c r="F28" s="188">
        <v>5</v>
      </c>
      <c r="G28" s="188"/>
      <c r="H28" s="271">
        <f>ROUND(F28*G28,2)</f>
        <v>0</v>
      </c>
    </row>
    <row r="29" spans="1:8" ht="25.5">
      <c r="A29" s="64">
        <v>2</v>
      </c>
      <c r="B29" s="65"/>
      <c r="C29" s="194"/>
      <c r="D29" s="179" t="s">
        <v>348</v>
      </c>
      <c r="E29" s="188" t="s">
        <v>165</v>
      </c>
      <c r="F29" s="188">
        <v>5</v>
      </c>
      <c r="G29" s="188"/>
      <c r="H29" s="271">
        <f>ROUND(F29*G29,2)</f>
        <v>0</v>
      </c>
    </row>
    <row r="30" spans="1:8" ht="13.5" customHeight="1" thickBot="1">
      <c r="A30" s="195"/>
      <c r="B30" s="196"/>
      <c r="C30" s="197"/>
      <c r="D30" s="198" t="s">
        <v>110</v>
      </c>
      <c r="E30" s="199"/>
      <c r="F30" s="200"/>
      <c r="G30" s="201"/>
      <c r="H30" s="202">
        <f>SUM(H28:H29)</f>
        <v>0</v>
      </c>
    </row>
    <row r="31" spans="1:8" ht="20.25">
      <c r="A31" s="182"/>
      <c r="D31" s="359" t="s">
        <v>88</v>
      </c>
      <c r="E31" s="359"/>
      <c r="F31" s="359"/>
      <c r="G31" s="359"/>
      <c r="H31" s="185">
        <f>SUM(H26,H17,H30)</f>
        <v>0</v>
      </c>
    </row>
    <row r="32" spans="1:8" ht="12.75" customHeight="1">
      <c r="A32" s="182"/>
      <c r="D32" s="96"/>
      <c r="E32" s="93"/>
      <c r="H32" s="117"/>
    </row>
    <row r="33" spans="1:8" ht="15.75">
      <c r="A33" s="114"/>
      <c r="D33" s="92"/>
      <c r="E33" s="93"/>
      <c r="H33" s="117"/>
    </row>
    <row r="34" spans="1:8" ht="20.25">
      <c r="A34" s="367" t="s">
        <v>150</v>
      </c>
      <c r="B34" s="356"/>
      <c r="C34" s="356"/>
      <c r="D34" s="96"/>
      <c r="E34" s="356" t="s">
        <v>151</v>
      </c>
      <c r="F34" s="356"/>
      <c r="G34" s="356"/>
      <c r="H34" s="368"/>
    </row>
    <row r="35" spans="1:8" ht="20.25">
      <c r="A35" s="203"/>
      <c r="B35" s="98" t="s">
        <v>91</v>
      </c>
      <c r="D35" s="96"/>
      <c r="E35" s="357" t="s">
        <v>92</v>
      </c>
      <c r="F35" s="357"/>
      <c r="G35" s="357"/>
      <c r="H35" s="397"/>
    </row>
    <row r="36" spans="1:8" ht="21" thickBot="1">
      <c r="A36" s="186"/>
      <c r="B36" s="187"/>
      <c r="C36" s="120"/>
      <c r="D36" s="121"/>
      <c r="E36" s="204"/>
      <c r="F36" s="205"/>
      <c r="G36" s="206"/>
      <c r="H36" s="207"/>
    </row>
    <row r="52" spans="13:21" ht="12.75">
      <c r="M52" s="89"/>
      <c r="S52" s="89"/>
      <c r="T52" s="89"/>
      <c r="U52" s="89"/>
    </row>
    <row r="54" spans="19:21" ht="12.75">
      <c r="S54" s="83"/>
      <c r="T54" s="83"/>
      <c r="U54" s="83"/>
    </row>
    <row r="55" spans="19:21" ht="12.75">
      <c r="S55" s="83"/>
      <c r="T55" s="83"/>
      <c r="U55" s="83"/>
    </row>
    <row r="56" spans="19:21" ht="12.75">
      <c r="S56" s="83"/>
      <c r="T56" s="83"/>
      <c r="U56" s="83"/>
    </row>
    <row r="57" spans="19:21" ht="12.75">
      <c r="S57" s="83"/>
      <c r="T57" s="83"/>
      <c r="U57" s="83"/>
    </row>
    <row r="58" spans="19:21" ht="12.75">
      <c r="S58" s="83"/>
      <c r="T58" s="83"/>
      <c r="U58" s="83"/>
    </row>
    <row r="59" spans="19:21" ht="12.75">
      <c r="S59" s="83"/>
      <c r="T59" s="83"/>
      <c r="U59" s="83"/>
    </row>
    <row r="60" spans="19:21" ht="12.75">
      <c r="S60" s="83"/>
      <c r="T60" s="83"/>
      <c r="U60" s="83"/>
    </row>
    <row r="61" spans="19:21" ht="12.75">
      <c r="S61" s="89"/>
      <c r="T61" s="89"/>
      <c r="U61" s="89"/>
    </row>
    <row r="62" spans="19:21" ht="15.75">
      <c r="S62" s="99"/>
      <c r="T62" s="99"/>
      <c r="U62" s="99"/>
    </row>
    <row r="63" spans="19:21" ht="15.75">
      <c r="S63" s="99"/>
      <c r="T63" s="99"/>
      <c r="U63" s="99"/>
    </row>
    <row r="64" spans="19:21" ht="15.75">
      <c r="S64" s="99"/>
      <c r="T64" s="99"/>
      <c r="U64" s="99"/>
    </row>
    <row r="65" spans="19:21" ht="15.75">
      <c r="S65" s="99"/>
      <c r="T65" s="99"/>
      <c r="U65" s="99"/>
    </row>
    <row r="66" spans="19:21" ht="15.75">
      <c r="S66" s="99"/>
      <c r="T66" s="99"/>
      <c r="U66" s="99"/>
    </row>
    <row r="67" spans="19:21" ht="12.75">
      <c r="S67" s="89"/>
      <c r="T67" s="89"/>
      <c r="U67" s="89"/>
    </row>
    <row r="68" spans="19:21" ht="12.75">
      <c r="S68" s="89"/>
      <c r="T68" s="89"/>
      <c r="U68" s="89"/>
    </row>
    <row r="69" spans="19:21" ht="12.75">
      <c r="S69" s="89"/>
      <c r="T69" s="89"/>
      <c r="U69" s="89"/>
    </row>
    <row r="70" spans="19:21" ht="12.75">
      <c r="S70" s="89"/>
      <c r="T70" s="89"/>
      <c r="U70" s="89"/>
    </row>
    <row r="71" spans="19:21" ht="12.75">
      <c r="S71" s="89"/>
      <c r="T71" s="89"/>
      <c r="U71" s="89"/>
    </row>
    <row r="72" spans="19:21" ht="12.75">
      <c r="S72" s="100"/>
      <c r="T72" s="100"/>
      <c r="U72" s="100"/>
    </row>
    <row r="73" spans="19:21" ht="12.75">
      <c r="S73" s="89"/>
      <c r="T73" s="89"/>
      <c r="U73" s="89"/>
    </row>
    <row r="74" spans="19:21" ht="12.75">
      <c r="S74" s="89"/>
      <c r="T74" s="89"/>
      <c r="U74" s="89"/>
    </row>
    <row r="75" spans="19:21" ht="12.75">
      <c r="S75" s="89"/>
      <c r="T75" s="89"/>
      <c r="U75" s="89"/>
    </row>
    <row r="76" spans="19:21" ht="12.75">
      <c r="S76" s="89"/>
      <c r="T76" s="89"/>
      <c r="U76" s="89"/>
    </row>
    <row r="77" spans="13:21" ht="12.75">
      <c r="M77" s="89"/>
      <c r="S77" s="89"/>
      <c r="T77" s="89"/>
      <c r="U77" s="89"/>
    </row>
    <row r="79" spans="13:21" ht="12.75">
      <c r="M79" s="89"/>
      <c r="S79" s="89"/>
      <c r="T79" s="89"/>
      <c r="U79" s="89"/>
    </row>
    <row r="80" spans="13:21" ht="12.75">
      <c r="M80" s="89"/>
      <c r="S80" s="89"/>
      <c r="T80" s="89"/>
      <c r="U80" s="89"/>
    </row>
    <row r="81" spans="13:21" ht="12.75">
      <c r="M81" s="89"/>
      <c r="S81" s="89"/>
      <c r="T81" s="89"/>
      <c r="U81" s="89"/>
    </row>
    <row r="82" spans="13:21" ht="12.75">
      <c r="M82" s="89"/>
      <c r="S82" s="89"/>
      <c r="T82" s="89"/>
      <c r="U82" s="89"/>
    </row>
    <row r="83" spans="19:21" ht="12.75">
      <c r="S83" s="89"/>
      <c r="T83" s="89"/>
      <c r="U83" s="89"/>
    </row>
    <row r="84" spans="19:21" ht="12.75">
      <c r="S84" s="89"/>
      <c r="T84" s="89"/>
      <c r="U84" s="89"/>
    </row>
    <row r="85" spans="19:21" ht="12.75">
      <c r="S85" s="89"/>
      <c r="T85" s="89"/>
      <c r="U85" s="89"/>
    </row>
    <row r="86" spans="19:21" ht="12.75">
      <c r="S86" s="89"/>
      <c r="T86" s="89"/>
      <c r="U86" s="89"/>
    </row>
    <row r="87" spans="19:21" ht="12.75">
      <c r="S87" s="89"/>
      <c r="T87" s="89"/>
      <c r="U87" s="89"/>
    </row>
    <row r="88" spans="19:21" ht="12.75">
      <c r="S88" s="89"/>
      <c r="T88" s="89"/>
      <c r="U88" s="89"/>
    </row>
    <row r="89" spans="19:21" ht="12.75">
      <c r="S89" s="89"/>
      <c r="T89" s="89"/>
      <c r="U89" s="89"/>
    </row>
    <row r="90" spans="19:21" ht="12.75">
      <c r="S90" s="89"/>
      <c r="T90" s="89"/>
      <c r="U90" s="89"/>
    </row>
    <row r="91" spans="19:21" ht="12.75">
      <c r="S91" s="89"/>
      <c r="T91" s="89"/>
      <c r="U91" s="89"/>
    </row>
    <row r="92" spans="19:21" ht="12.75">
      <c r="S92" s="89"/>
      <c r="T92" s="89"/>
      <c r="U92" s="89"/>
    </row>
    <row r="93" spans="19:21" ht="12.75">
      <c r="S93" s="89"/>
      <c r="T93" s="89"/>
      <c r="U93" s="89"/>
    </row>
    <row r="110" spans="14:21" ht="12.75">
      <c r="N110" s="89"/>
      <c r="S110" s="89"/>
      <c r="T110" s="89"/>
      <c r="U110" s="89"/>
    </row>
    <row r="112" spans="14:21" ht="12.75">
      <c r="N112" s="101"/>
      <c r="S112" s="101"/>
      <c r="T112" s="101"/>
      <c r="U112" s="101"/>
    </row>
    <row r="113" spans="14:21" ht="12.75">
      <c r="N113" s="101"/>
      <c r="S113" s="101"/>
      <c r="T113" s="101"/>
      <c r="U113" s="101"/>
    </row>
    <row r="114" spans="14:21" ht="12.75">
      <c r="N114" s="101"/>
      <c r="S114" s="101"/>
      <c r="T114" s="101"/>
      <c r="U114" s="101"/>
    </row>
    <row r="115" spans="14:21" ht="12.75">
      <c r="N115" s="101"/>
      <c r="S115" s="101"/>
      <c r="T115" s="101"/>
      <c r="U115" s="101"/>
    </row>
    <row r="117" spans="14:21" ht="12.75">
      <c r="N117" s="101"/>
      <c r="S117" s="101"/>
      <c r="T117" s="101"/>
      <c r="U117" s="101"/>
    </row>
    <row r="118" spans="14:21" ht="12.75">
      <c r="N118" s="101"/>
      <c r="S118" s="101"/>
      <c r="T118" s="101"/>
      <c r="U118" s="101"/>
    </row>
    <row r="119" spans="14:21" ht="12.75">
      <c r="N119" s="101"/>
      <c r="S119" s="101"/>
      <c r="T119" s="101"/>
      <c r="U119" s="101"/>
    </row>
    <row r="120" spans="14:21" ht="12.75">
      <c r="N120" s="101"/>
      <c r="S120" s="101"/>
      <c r="T120" s="101"/>
      <c r="U120" s="101"/>
    </row>
    <row r="121" spans="14:21" ht="12.75">
      <c r="N121" s="101"/>
      <c r="S121" s="101"/>
      <c r="T121" s="101"/>
      <c r="U121" s="101"/>
    </row>
    <row r="122" spans="14:21" ht="12.75">
      <c r="N122" s="101"/>
      <c r="S122" s="101"/>
      <c r="T122" s="101"/>
      <c r="U122" s="101"/>
    </row>
    <row r="123" spans="14:21" ht="12.75">
      <c r="N123" s="101"/>
      <c r="S123" s="101"/>
      <c r="T123" s="101"/>
      <c r="U123" s="101"/>
    </row>
    <row r="124" spans="14:21" ht="12.75">
      <c r="N124" s="101"/>
      <c r="S124" s="101"/>
      <c r="T124" s="101"/>
      <c r="U124" s="101"/>
    </row>
    <row r="125" spans="14:21" ht="12.75">
      <c r="N125" s="101"/>
      <c r="S125" s="101"/>
      <c r="T125" s="101"/>
      <c r="U125" s="101"/>
    </row>
    <row r="126" spans="14:21" ht="12.75">
      <c r="N126" s="101"/>
      <c r="S126" s="101"/>
      <c r="T126" s="101"/>
      <c r="U126" s="101"/>
    </row>
    <row r="127" spans="14:21" ht="12.75">
      <c r="N127" s="101"/>
      <c r="S127" s="101"/>
      <c r="T127" s="101"/>
      <c r="U127" s="101"/>
    </row>
    <row r="128" spans="14:21" ht="12.75">
      <c r="N128" s="101"/>
      <c r="O128" s="101"/>
      <c r="P128" s="101"/>
      <c r="Q128" s="101"/>
      <c r="R128" s="101"/>
      <c r="S128" s="101"/>
      <c r="T128" s="101"/>
      <c r="U128" s="101"/>
    </row>
  </sheetData>
  <sheetProtection/>
  <mergeCells count="15">
    <mergeCell ref="E35:H35"/>
    <mergeCell ref="G4:G5"/>
    <mergeCell ref="H4:H5"/>
    <mergeCell ref="A7:H7"/>
    <mergeCell ref="D31:G31"/>
    <mergeCell ref="E4:F4"/>
    <mergeCell ref="D4:D5"/>
    <mergeCell ref="A34:C34"/>
    <mergeCell ref="E34:H34"/>
    <mergeCell ref="A1:H1"/>
    <mergeCell ref="A2:H2"/>
    <mergeCell ref="A3:H3"/>
    <mergeCell ref="A4:A5"/>
    <mergeCell ref="B4:B5"/>
    <mergeCell ref="C4:C5"/>
  </mergeCells>
  <printOptions horizontalCentered="1"/>
  <pageMargins left="0.7874015748031497" right="0.15748031496062992" top="0.5905511811023623" bottom="0.5905511811023623" header="0.5118110236220472" footer="0.3937007874015748"/>
  <pageSetup firstPageNumber="1" useFirstPageNumber="1" fitToHeight="2" horizontalDpi="600" verticalDpi="600" orientation="portrait" paperSize="9" scale="71" r:id="rId1"/>
  <headerFooter alignWithMargins="0">
    <oddFooter>&amp;C&amp;"Arial,Normalny"&amp;9&amp;P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workbookViewId="0" topLeftCell="A1">
      <selection activeCell="A2" sqref="A2:H2"/>
    </sheetView>
  </sheetViews>
  <sheetFormatPr defaultColWidth="9.140625" defaultRowHeight="12.75"/>
  <cols>
    <col min="1" max="1" width="3.57421875" style="123" customWidth="1"/>
    <col min="2" max="2" width="7.8515625" style="123" customWidth="1"/>
    <col min="3" max="3" width="8.28125" style="123" customWidth="1"/>
    <col min="4" max="4" width="46.140625" style="123" customWidth="1"/>
    <col min="5" max="5" width="6.00390625" style="123" customWidth="1"/>
    <col min="6" max="6" width="5.7109375" style="123" customWidth="1"/>
    <col min="7" max="7" width="8.28125" style="160" customWidth="1"/>
    <col min="8" max="8" width="11.140625" style="160" customWidth="1"/>
    <col min="9" max="16384" width="9.140625" style="123" customWidth="1"/>
  </cols>
  <sheetData>
    <row r="1" spans="1:8" ht="18">
      <c r="A1" s="418" t="s">
        <v>382</v>
      </c>
      <c r="B1" s="419"/>
      <c r="C1" s="419"/>
      <c r="D1" s="419"/>
      <c r="E1" s="419"/>
      <c r="F1" s="419"/>
      <c r="G1" s="419"/>
      <c r="H1" s="420"/>
    </row>
    <row r="2" spans="1:8" ht="59.25" customHeight="1">
      <c r="A2" s="421" t="s">
        <v>362</v>
      </c>
      <c r="B2" s="422"/>
      <c r="C2" s="422"/>
      <c r="D2" s="422"/>
      <c r="E2" s="422"/>
      <c r="F2" s="422"/>
      <c r="G2" s="422"/>
      <c r="H2" s="423"/>
    </row>
    <row r="3" spans="1:8" ht="18" customHeight="1">
      <c r="A3" s="424" t="s">
        <v>169</v>
      </c>
      <c r="B3" s="425"/>
      <c r="C3" s="425"/>
      <c r="D3" s="425"/>
      <c r="E3" s="425"/>
      <c r="F3" s="425"/>
      <c r="G3" s="425"/>
      <c r="H3" s="426"/>
    </row>
    <row r="4" spans="1:8" ht="12.75" customHeight="1">
      <c r="A4" s="427" t="s">
        <v>0</v>
      </c>
      <c r="B4" s="428" t="s">
        <v>11</v>
      </c>
      <c r="C4" s="429" t="s">
        <v>12</v>
      </c>
      <c r="D4" s="430" t="s">
        <v>13</v>
      </c>
      <c r="E4" s="406" t="s">
        <v>14</v>
      </c>
      <c r="F4" s="406"/>
      <c r="G4" s="407" t="s">
        <v>15</v>
      </c>
      <c r="H4" s="408" t="s">
        <v>16</v>
      </c>
    </row>
    <row r="5" spans="1:8" ht="12.75" customHeight="1">
      <c r="A5" s="427"/>
      <c r="B5" s="428"/>
      <c r="C5" s="429"/>
      <c r="D5" s="430"/>
      <c r="E5" s="126" t="s">
        <v>17</v>
      </c>
      <c r="F5" s="127" t="s">
        <v>18</v>
      </c>
      <c r="G5" s="407"/>
      <c r="H5" s="408"/>
    </row>
    <row r="6" spans="1:8" ht="12.75" customHeight="1">
      <c r="A6" s="128">
        <v>1</v>
      </c>
      <c r="B6" s="124">
        <v>2</v>
      </c>
      <c r="C6" s="125">
        <v>3</v>
      </c>
      <c r="D6" s="129" t="s">
        <v>19</v>
      </c>
      <c r="E6" s="125">
        <v>5</v>
      </c>
      <c r="F6" s="127">
        <v>6</v>
      </c>
      <c r="G6" s="130">
        <v>7</v>
      </c>
      <c r="H6" s="131">
        <v>8</v>
      </c>
    </row>
    <row r="7" spans="1:8" ht="16.5">
      <c r="A7" s="414" t="s">
        <v>170</v>
      </c>
      <c r="B7" s="415"/>
      <c r="C7" s="415"/>
      <c r="D7" s="415"/>
      <c r="E7" s="415"/>
      <c r="F7" s="415"/>
      <c r="G7" s="415"/>
      <c r="H7" s="416"/>
    </row>
    <row r="8" spans="1:8" ht="16.5">
      <c r="A8" s="272" t="s">
        <v>21</v>
      </c>
      <c r="B8" s="273" t="s">
        <v>26</v>
      </c>
      <c r="C8" s="274" t="s">
        <v>363</v>
      </c>
      <c r="D8" s="275" t="s">
        <v>364</v>
      </c>
      <c r="E8" s="276"/>
      <c r="F8" s="277"/>
      <c r="G8" s="278"/>
      <c r="H8" s="279"/>
    </row>
    <row r="9" spans="1:8" ht="43.5" customHeight="1">
      <c r="A9" s="132">
        <v>1</v>
      </c>
      <c r="B9" s="136"/>
      <c r="C9" s="209"/>
      <c r="D9" s="134" t="s">
        <v>365</v>
      </c>
      <c r="E9" s="209" t="s">
        <v>45</v>
      </c>
      <c r="F9" s="136">
        <v>8</v>
      </c>
      <c r="G9" s="130"/>
      <c r="H9" s="302">
        <f>ROUND(F9*G9,2)</f>
        <v>0</v>
      </c>
    </row>
    <row r="10" spans="1:8" ht="43.5" customHeight="1">
      <c r="A10" s="132">
        <v>2</v>
      </c>
      <c r="B10" s="136"/>
      <c r="C10" s="209"/>
      <c r="D10" s="134" t="s">
        <v>366</v>
      </c>
      <c r="E10" s="135" t="s">
        <v>45</v>
      </c>
      <c r="F10" s="136">
        <v>8</v>
      </c>
      <c r="G10" s="130"/>
      <c r="H10" s="303">
        <f>ROUND(F10*G10,2)</f>
        <v>0</v>
      </c>
    </row>
    <row r="11" spans="1:8" ht="44.25" customHeight="1">
      <c r="A11" s="132">
        <v>3</v>
      </c>
      <c r="B11" s="133"/>
      <c r="C11" s="133"/>
      <c r="D11" s="134" t="s">
        <v>367</v>
      </c>
      <c r="E11" s="135" t="s">
        <v>45</v>
      </c>
      <c r="F11" s="136">
        <v>3</v>
      </c>
      <c r="G11" s="130"/>
      <c r="H11" s="303">
        <f>ROUND(F11*G11,2)</f>
        <v>0</v>
      </c>
    </row>
    <row r="12" spans="1:8" ht="41.25" customHeight="1">
      <c r="A12" s="132">
        <v>4</v>
      </c>
      <c r="B12" s="133"/>
      <c r="C12" s="133"/>
      <c r="D12" s="134" t="s">
        <v>368</v>
      </c>
      <c r="E12" s="135" t="s">
        <v>45</v>
      </c>
      <c r="F12" s="136">
        <v>3</v>
      </c>
      <c r="G12" s="130"/>
      <c r="H12" s="303">
        <f>ROUND(F12*G12,2)</f>
        <v>0</v>
      </c>
    </row>
    <row r="13" spans="1:8" ht="17.25" thickBot="1">
      <c r="A13" s="132"/>
      <c r="B13" s="133"/>
      <c r="C13" s="133"/>
      <c r="D13" s="198" t="s">
        <v>110</v>
      </c>
      <c r="E13" s="135"/>
      <c r="F13" s="136"/>
      <c r="G13" s="130"/>
      <c r="H13" s="303">
        <f>SUM(H9:H12)</f>
        <v>0</v>
      </c>
    </row>
    <row r="14" spans="1:8" ht="16.5">
      <c r="A14" s="272" t="s">
        <v>21</v>
      </c>
      <c r="B14" s="273" t="s">
        <v>171</v>
      </c>
      <c r="C14" s="274" t="s">
        <v>172</v>
      </c>
      <c r="D14" s="275" t="s">
        <v>8</v>
      </c>
      <c r="E14" s="276"/>
      <c r="F14" s="277"/>
      <c r="G14" s="278"/>
      <c r="H14" s="304"/>
    </row>
    <row r="15" spans="1:8" ht="59.25" customHeight="1">
      <c r="A15" s="132">
        <v>5</v>
      </c>
      <c r="B15" s="133"/>
      <c r="C15" s="133"/>
      <c r="D15" s="134" t="s">
        <v>173</v>
      </c>
      <c r="E15" s="135" t="s">
        <v>45</v>
      </c>
      <c r="F15" s="136">
        <v>18</v>
      </c>
      <c r="G15" s="130"/>
      <c r="H15" s="303">
        <f>ROUND(F15*G15,2)</f>
        <v>0</v>
      </c>
    </row>
    <row r="16" spans="1:8" ht="32.25" customHeight="1">
      <c r="A16" s="132">
        <v>6</v>
      </c>
      <c r="B16" s="133"/>
      <c r="C16" s="133"/>
      <c r="D16" s="134" t="s">
        <v>174</v>
      </c>
      <c r="E16" s="135" t="s">
        <v>45</v>
      </c>
      <c r="F16" s="136">
        <v>18</v>
      </c>
      <c r="G16" s="130"/>
      <c r="H16" s="303">
        <f>ROUND(F16*G16,2)</f>
        <v>0</v>
      </c>
    </row>
    <row r="17" spans="1:8" ht="17.25" thickBot="1">
      <c r="A17" s="152"/>
      <c r="B17" s="153"/>
      <c r="C17" s="153"/>
      <c r="D17" s="198" t="s">
        <v>110</v>
      </c>
      <c r="E17" s="210"/>
      <c r="F17" s="211"/>
      <c r="G17" s="212"/>
      <c r="H17" s="305">
        <f>SUM(H15:H16)</f>
        <v>0</v>
      </c>
    </row>
    <row r="18" spans="1:11" ht="20.25">
      <c r="A18" s="151"/>
      <c r="B18" s="139"/>
      <c r="C18" s="140"/>
      <c r="D18" s="417" t="s">
        <v>88</v>
      </c>
      <c r="E18" s="417"/>
      <c r="F18" s="417"/>
      <c r="G18" s="417"/>
      <c r="H18" s="306">
        <f>SUM(H9:H12,H15:H16)</f>
        <v>0</v>
      </c>
      <c r="J18" s="137"/>
      <c r="K18" s="137"/>
    </row>
    <row r="19" spans="1:9" ht="16.5">
      <c r="A19" s="138"/>
      <c r="B19" s="139"/>
      <c r="C19" s="140"/>
      <c r="D19" s="141"/>
      <c r="E19" s="142"/>
      <c r="F19" s="143"/>
      <c r="G19" s="144"/>
      <c r="H19" s="145"/>
      <c r="I19" s="137"/>
    </row>
    <row r="20" spans="1:8" ht="20.25">
      <c r="A20" s="409" t="s">
        <v>150</v>
      </c>
      <c r="B20" s="410"/>
      <c r="C20" s="410"/>
      <c r="D20" s="146"/>
      <c r="E20" s="410" t="s">
        <v>151</v>
      </c>
      <c r="F20" s="410"/>
      <c r="G20" s="410"/>
      <c r="H20" s="411"/>
    </row>
    <row r="21" spans="1:8" ht="20.25">
      <c r="A21" s="147"/>
      <c r="B21" s="148" t="s">
        <v>91</v>
      </c>
      <c r="C21" s="149"/>
      <c r="D21" s="150"/>
      <c r="E21" s="412" t="s">
        <v>92</v>
      </c>
      <c r="F21" s="412"/>
      <c r="G21" s="412"/>
      <c r="H21" s="413"/>
    </row>
    <row r="22" spans="1:8" ht="20.25">
      <c r="A22" s="151"/>
      <c r="B22" s="139"/>
      <c r="C22" s="140"/>
      <c r="D22" s="146"/>
      <c r="E22" s="142"/>
      <c r="F22" s="143"/>
      <c r="G22" s="144"/>
      <c r="H22" s="145"/>
    </row>
    <row r="23" spans="1:8" ht="16.5">
      <c r="A23" s="152"/>
      <c r="B23" s="153"/>
      <c r="C23" s="153"/>
      <c r="D23" s="153"/>
      <c r="E23" s="153"/>
      <c r="F23" s="153"/>
      <c r="G23" s="154"/>
      <c r="H23" s="155"/>
    </row>
    <row r="24" spans="1:8" ht="17.25" thickBot="1">
      <c r="A24" s="156"/>
      <c r="B24" s="157"/>
      <c r="C24" s="157"/>
      <c r="D24" s="157"/>
      <c r="E24" s="157"/>
      <c r="F24" s="157"/>
      <c r="G24" s="158"/>
      <c r="H24" s="159"/>
    </row>
  </sheetData>
  <sheetProtection/>
  <mergeCells count="15">
    <mergeCell ref="A1:H1"/>
    <mergeCell ref="A2:H2"/>
    <mergeCell ref="A3:H3"/>
    <mergeCell ref="A4:A5"/>
    <mergeCell ref="B4:B5"/>
    <mergeCell ref="C4:C5"/>
    <mergeCell ref="D4:D5"/>
    <mergeCell ref="E4:F4"/>
    <mergeCell ref="G4:G5"/>
    <mergeCell ref="H4:H5"/>
    <mergeCell ref="A20:C20"/>
    <mergeCell ref="E20:H20"/>
    <mergeCell ref="E21:H21"/>
    <mergeCell ref="A7:H7"/>
    <mergeCell ref="D18:G18"/>
  </mergeCells>
  <printOptions horizontalCentered="1"/>
  <pageMargins left="0.7" right="0.7" top="0.75" bottom="0.75" header="0.3" footer="0.3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maar</cp:lastModifiedBy>
  <cp:lastPrinted>2013-07-01T10:32:39Z</cp:lastPrinted>
  <dcterms:created xsi:type="dcterms:W3CDTF">2004-09-09T06:38:11Z</dcterms:created>
  <dcterms:modified xsi:type="dcterms:W3CDTF">2013-07-04T10:38:49Z</dcterms:modified>
  <cp:category/>
  <cp:version/>
  <cp:contentType/>
  <cp:contentStatus/>
</cp:coreProperties>
</file>